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E9DD5EB8-D1A3-4AAF-B6F7-05E4D9E551FA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9" sheetId="39" r:id="rId1"/>
    <sheet name="CASE10" sheetId="40" r:id="rId2"/>
  </sheets>
  <externalReferences>
    <externalReference r:id="rId3"/>
  </externalReferences>
  <definedNames>
    <definedName name="_xlcn.WorksheetConnection_T251地理AM4AN51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40" l="1"/>
  <c r="G5" i="40" s="1"/>
  <c r="H4" i="40"/>
  <c r="G4" i="40"/>
  <c r="I4" i="40" s="1"/>
  <c r="H5" i="40" l="1"/>
  <c r="F6" i="40"/>
  <c r="I5" i="40"/>
  <c r="F7" i="40" l="1"/>
  <c r="G6" i="40"/>
  <c r="I6" i="40" s="1"/>
  <c r="H6" i="40" l="1"/>
  <c r="F8" i="40"/>
  <c r="G7" i="40"/>
  <c r="H7" i="40" s="1"/>
  <c r="I7" i="40" l="1"/>
  <c r="F9" i="40"/>
  <c r="G8" i="40"/>
  <c r="H8" i="40" s="1"/>
  <c r="I8" i="40" l="1"/>
  <c r="G9" i="40"/>
  <c r="F10" i="40"/>
  <c r="I9" i="40"/>
  <c r="H9" i="40"/>
  <c r="F11" i="40" l="1"/>
  <c r="H10" i="40"/>
  <c r="G10" i="40"/>
  <c r="I10" i="40" s="1"/>
  <c r="F12" i="40" l="1"/>
  <c r="G11" i="40"/>
  <c r="I11" i="40" s="1"/>
  <c r="F13" i="40" l="1"/>
  <c r="H12" i="40"/>
  <c r="G12" i="40"/>
  <c r="I12" i="40" s="1"/>
  <c r="H11" i="40"/>
  <c r="G13" i="40" l="1"/>
  <c r="H13" i="40"/>
  <c r="F14" i="40"/>
  <c r="I13" i="40"/>
  <c r="F15" i="40" l="1"/>
  <c r="G14" i="40"/>
  <c r="I14" i="40" s="1"/>
  <c r="H14" i="40" l="1"/>
  <c r="F16" i="40"/>
  <c r="G15" i="40"/>
  <c r="I15" i="40" s="1"/>
  <c r="H15" i="40" l="1"/>
  <c r="F17" i="40"/>
  <c r="G16" i="40"/>
  <c r="I16" i="40" s="1"/>
  <c r="H16" i="40" l="1"/>
  <c r="G17" i="40"/>
  <c r="I17" i="40" s="1"/>
  <c r="H17" i="40"/>
  <c r="F18" i="40"/>
  <c r="F19" i="40" l="1"/>
  <c r="G18" i="40"/>
  <c r="H18" i="40" s="1"/>
  <c r="I18" i="40" l="1"/>
  <c r="G19" i="40"/>
  <c r="I19" i="40"/>
  <c r="H19" i="40"/>
  <c r="F20" i="40"/>
  <c r="F21" i="40" l="1"/>
  <c r="G20" i="40"/>
  <c r="I20" i="40" s="1"/>
  <c r="H20" i="40" l="1"/>
  <c r="G21" i="40"/>
  <c r="F22" i="40"/>
  <c r="I21" i="40"/>
  <c r="H21" i="40"/>
  <c r="F23" i="40" l="1"/>
  <c r="G22" i="40"/>
  <c r="I22" i="40" s="1"/>
  <c r="H22" i="40" l="1"/>
  <c r="G23" i="40"/>
  <c r="H23" i="40"/>
  <c r="I23" i="40"/>
  <c r="H3" i="39" l="1"/>
  <c r="B4" i="39" l="1"/>
  <c r="B5" i="39" s="1"/>
  <c r="B6" i="39" s="1"/>
  <c r="B7" i="39" s="1"/>
  <c r="B8" i="39" s="1"/>
  <c r="B9" i="39" s="1"/>
  <c r="B10" i="39" s="1"/>
  <c r="B11" i="39" s="1"/>
  <c r="B12" i="39" s="1"/>
  <c r="B13" i="39" s="1"/>
  <c r="B14" i="39" s="1"/>
  <c r="B15" i="39" s="1"/>
  <c r="B16" i="39" s="1"/>
  <c r="B17" i="39" s="1"/>
  <c r="B18" i="39" s="1"/>
  <c r="B19" i="39" s="1"/>
  <c r="B20" i="39" s="1"/>
  <c r="B21" i="39" s="1"/>
  <c r="B22" i="39" s="1"/>
  <c r="B23" i="39" s="1"/>
  <c r="B24" i="39" s="1"/>
  <c r="B25" i="39" s="1"/>
  <c r="B26" i="39" s="1"/>
  <c r="B27" i="39" s="1"/>
  <c r="B28" i="39" s="1"/>
  <c r="B29" i="39" s="1"/>
  <c r="B30" i="39" s="1"/>
  <c r="B31" i="39" s="1"/>
  <c r="B32" i="39" s="1"/>
  <c r="B33" i="39" s="1"/>
  <c r="B34" i="39" s="1"/>
  <c r="B35" i="39" s="1"/>
  <c r="B36" i="39" s="1"/>
  <c r="B37" i="39" s="1"/>
  <c r="B38" i="39" s="1"/>
  <c r="B39" i="39" s="1"/>
  <c r="B40" i="39" s="1"/>
  <c r="B41" i="39" s="1"/>
  <c r="B42" i="39" s="1"/>
  <c r="B43" i="39" s="1"/>
  <c r="B44" i="39" s="1"/>
  <c r="B45" i="39" s="1"/>
  <c r="B46" i="39" s="1"/>
  <c r="B47" i="39" s="1"/>
  <c r="B48" i="39" s="1"/>
  <c r="B49" i="39" s="1"/>
  <c r="B50" i="39" s="1"/>
  <c r="B51" i="39" s="1"/>
  <c r="B52" i="39" s="1"/>
  <c r="B53" i="39" s="1"/>
  <c r="B54" i="39" s="1"/>
  <c r="B55" i="39" s="1"/>
  <c r="B56" i="39" s="1"/>
  <c r="B57" i="39" s="1"/>
  <c r="B58" i="39" s="1"/>
  <c r="B59" i="39" s="1"/>
  <c r="B60" i="39" s="1"/>
  <c r="B61" i="39" s="1"/>
  <c r="B62" i="39" s="1"/>
  <c r="B63" i="39" s="1"/>
  <c r="B64" i="39" s="1"/>
  <c r="B65" i="39" s="1"/>
  <c r="B66" i="39" s="1"/>
  <c r="B67" i="39" s="1"/>
  <c r="B68" i="39" s="1"/>
  <c r="B69" i="39" s="1"/>
  <c r="B70" i="39" s="1"/>
  <c r="B71" i="39" s="1"/>
  <c r="B72" i="39" s="1"/>
  <c r="B73" i="39" s="1"/>
  <c r="F3" i="39"/>
  <c r="G3" i="39" s="1"/>
  <c r="E4" i="39" l="1"/>
  <c r="F4" i="39" l="1"/>
  <c r="E5" i="39" s="1"/>
  <c r="G4" i="39" l="1"/>
  <c r="F5" i="39"/>
  <c r="E6" i="39" s="1"/>
  <c r="H4" i="39"/>
  <c r="H5" i="39" l="1"/>
  <c r="G5" i="39"/>
  <c r="F6" i="39"/>
  <c r="E7" i="39" s="1"/>
  <c r="H6" i="39" l="1"/>
  <c r="G6" i="39"/>
  <c r="F7" i="39"/>
  <c r="E8" i="39" s="1"/>
  <c r="G7" i="39" l="1"/>
  <c r="F8" i="39"/>
  <c r="E9" i="39" s="1"/>
  <c r="H7" i="39"/>
  <c r="H8" i="39" l="1"/>
  <c r="G8" i="39"/>
  <c r="F9" i="39"/>
  <c r="E10" i="39" s="1"/>
  <c r="G9" i="39" l="1"/>
  <c r="F10" i="39"/>
  <c r="E11" i="39" s="1"/>
  <c r="H9" i="39"/>
  <c r="G10" i="39" l="1"/>
  <c r="H10" i="39"/>
  <c r="F11" i="39"/>
  <c r="E12" i="39" s="1"/>
  <c r="H11" i="39" l="1"/>
  <c r="G11" i="39"/>
  <c r="F12" i="39"/>
  <c r="E13" i="39" s="1"/>
  <c r="H12" i="39" l="1"/>
  <c r="G12" i="39"/>
  <c r="F13" i="39"/>
  <c r="E14" i="39" s="1"/>
  <c r="G13" i="39" l="1"/>
  <c r="F14" i="39"/>
  <c r="E15" i="39" s="1"/>
  <c r="H13" i="39"/>
  <c r="G14" i="39" l="1"/>
  <c r="H14" i="39"/>
  <c r="F15" i="39"/>
  <c r="E16" i="39" s="1"/>
  <c r="H15" i="39" l="1"/>
  <c r="G15" i="39"/>
  <c r="F16" i="39"/>
  <c r="E17" i="39" s="1"/>
  <c r="H16" i="39"/>
  <c r="G16" i="39" l="1"/>
  <c r="F17" i="39"/>
  <c r="G17" i="39" s="1"/>
  <c r="H17" i="3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1"/>
        </x15:connection>
      </ext>
    </extLst>
  </connection>
</connections>
</file>

<file path=xl/sharedStrings.xml><?xml version="1.0" encoding="utf-8"?>
<sst xmlns="http://schemas.openxmlformats.org/spreadsheetml/2006/main" count="215" uniqueCount="115">
  <si>
    <t xml:space="preserve"> </t>
  </si>
  <si>
    <t>Min</t>
  </si>
  <si>
    <t>Max</t>
  </si>
  <si>
    <t>Interval</t>
  </si>
  <si>
    <t>Sum</t>
  </si>
  <si>
    <t>Gap</t>
  </si>
  <si>
    <t>技術部門</t>
  </si>
  <si>
    <t>営業部門</t>
  </si>
  <si>
    <t>従業員ID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</si>
  <si>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</si>
  <si>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</si>
  <si>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</si>
  <si>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</si>
  <si>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</si>
  <si>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</si>
  <si>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</si>
  <si>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</si>
  <si>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</si>
  <si>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</si>
  <si>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</si>
  <si>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</si>
  <si>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</si>
  <si>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</si>
  <si>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</si>
  <si>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</si>
  <si>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</si>
  <si>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</si>
  <si>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</si>
  <si>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</si>
  <si>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</si>
  <si>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</si>
  <si>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</si>
  <si>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</si>
  <si>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</si>
  <si>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</si>
  <si>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</si>
  <si>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</si>
  <si>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</si>
  <si>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</si>
  <si>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</si>
  <si>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</si>
  <si>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</si>
  <si>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</si>
  <si>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</si>
  <si>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</si>
  <si>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</si>
  <si>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</si>
  <si>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</si>
  <si>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</si>
  <si>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</si>
  <si>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</si>
  <si>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</si>
  <si>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</si>
  <si>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</si>
  <si>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</si>
  <si>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</si>
  <si>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</si>
  <si>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</si>
  <si>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</si>
  <si>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</si>
  <si>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</si>
  <si>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</si>
  <si>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</si>
  <si>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</si>
  <si>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</si>
  <si>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</si>
  <si>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</si>
  <si>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</si>
  <si>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</si>
  <si>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</si>
  <si>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</si>
  <si>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</si>
  <si>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</si>
  <si>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</si>
  <si>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</si>
  <si>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</si>
  <si>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</si>
  <si>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</si>
  <si>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</si>
  <si>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</si>
  <si>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</si>
  <si>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</si>
  <si>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</si>
  <si>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</si>
  <si>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</si>
  <si>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</si>
  <si>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</si>
  <si>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</si>
  <si>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</si>
  <si>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</si>
  <si>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</si>
  <si>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</si>
  <si>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</si>
  <si>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</si>
  <si>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</si>
  <si>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</si>
  <si>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</si>
  <si>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</si>
  <si>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</si>
  <si>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</si>
  <si>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</si>
  <si>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</si>
  <si>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</si>
  <si>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</si>
  <si>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</si>
  <si>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</si>
  <si>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</si>
  <si>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</si>
  <si>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</si>
  <si>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年齢（歳）</t>
    <rPh sb="3" eb="4">
      <t>トシ</t>
    </rPh>
    <phoneticPr fontId="15"/>
  </si>
  <si>
    <t>来場者数</t>
  </si>
  <si>
    <t>所属部門</t>
    <rPh sb="0" eb="4">
      <t>ショゾクブモン</t>
    </rPh>
    <phoneticPr fontId="15"/>
  </si>
  <si>
    <t>評価（点）</t>
    <rPh sb="0" eb="2">
      <t>ヒョウカ</t>
    </rPh>
    <rPh sb="3" eb="4">
      <t>テン</t>
    </rPh>
    <phoneticPr fontId="15"/>
  </si>
  <si>
    <t>技術</t>
    <rPh sb="0" eb="2">
      <t>ギジュツ</t>
    </rPh>
    <phoneticPr fontId="15"/>
  </si>
  <si>
    <t>営業</t>
    <rPh sb="0" eb="2">
      <t>エイギョウ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</si>
</sst>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;;;"/>
    <numFmt numFmtId="177" formatCode="mmm"/>
    <numFmt numFmtId="178" formatCode="0.000"/>
  </numFmts>
  <fonts count="19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Meiryo"/>
      <family val="2"/>
      <charset val="128"/>
    </font>
    <font>
      <sz val="12"/>
      <color rgb="FF333333"/>
      <name val="Meiryo"/>
      <family val="2"/>
      <charset val="128"/>
    </font>
    <font>
      <sz val="10"/>
      <color rgb="FF333333"/>
      <name val="Meiryo"/>
      <family val="2"/>
      <charset val="128"/>
    </font>
    <font>
      <sz val="13"/>
      <color rgb="FF333333"/>
      <name val="Meiryo"/>
      <family val="2"/>
      <charset val="128"/>
    </font>
    <font>
      <sz val="12"/>
      <color rgb="FF333333"/>
      <name val="Verdana"/>
      <family val="2"/>
    </font>
    <font>
      <sz val="12"/>
      <color theme="1"/>
      <name val="Calibri"/>
      <family val="2"/>
    </font>
    <font>
      <sz val="12"/>
      <color rgb="FF333333"/>
      <name val="Calibri"/>
      <family val="2"/>
    </font>
    <font>
      <b/>
      <sz val="12"/>
      <color theme="1"/>
      <name val="Yu Gothic Regular"/>
    </font>
    <font>
      <b/>
      <sz val="12"/>
      <color rgb="FF0D0D0D"/>
      <name val="Yu Gothic Regular"/>
    </font>
    <font>
      <sz val="14"/>
      <color rgb="FF0D0D0D"/>
      <name val="Aptos Narrow"/>
      <family val="2"/>
    </font>
    <font>
      <sz val="14"/>
      <color rgb="FF333333"/>
      <name val="Aptos Narrow"/>
      <family val="2"/>
    </font>
    <font>
      <sz val="6"/>
      <name val="游ゴシック"/>
      <family val="3"/>
      <charset val="128"/>
      <scheme val="minor"/>
    </font>
    <font>
      <sz val="11"/>
      <color theme="1"/>
      <name val="Aptos Narrow"/>
      <family val="2"/>
    </font>
    <font>
      <sz val="11"/>
      <color rgb="FF0D0D0D"/>
      <name val="Aptos Narrow"/>
      <family val="2"/>
    </font>
    <font>
      <sz val="12"/>
      <color rgb="FF0D0D0D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2" fontId="0" fillId="0" borderId="0" xfId="0" applyNumberFormat="1"/>
    <xf numFmtId="0" fontId="4" fillId="0" borderId="0" xfId="3" applyFont="1" applyAlignment="1">
      <alignment horizontal="left"/>
    </xf>
    <xf numFmtId="1" fontId="4" fillId="0" borderId="0" xfId="3" applyNumberFormat="1" applyFont="1"/>
    <xf numFmtId="0" fontId="4" fillId="0" borderId="0" xfId="3" applyFont="1"/>
    <xf numFmtId="0" fontId="5" fillId="0" borderId="0" xfId="3" applyFont="1" applyAlignment="1">
      <alignment horizontal="right" vertical="center"/>
    </xf>
    <xf numFmtId="0" fontId="7" fillId="0" borderId="0" xfId="3" applyFont="1" applyAlignment="1">
      <alignment horizontal="right" vertical="center"/>
    </xf>
    <xf numFmtId="0" fontId="7" fillId="0" borderId="0" xfId="3" applyFont="1"/>
    <xf numFmtId="177" fontId="8" fillId="0" borderId="0" xfId="3" applyNumberFormat="1" applyFont="1"/>
    <xf numFmtId="2" fontId="9" fillId="0" borderId="0" xfId="0" applyNumberFormat="1" applyFont="1"/>
    <xf numFmtId="2" fontId="10" fillId="0" borderId="0" xfId="3" applyNumberFormat="1" applyFont="1"/>
    <xf numFmtId="0" fontId="7" fillId="0" borderId="0" xfId="3" applyFont="1" applyAlignment="1">
      <alignment horizontal="right"/>
    </xf>
    <xf numFmtId="0" fontId="0" fillId="2" borderId="1" xfId="0" applyFill="1" applyBorder="1"/>
    <xf numFmtId="1" fontId="0" fillId="0" borderId="1" xfId="0" applyNumberFormat="1" applyBorder="1"/>
    <xf numFmtId="0" fontId="4" fillId="0" borderId="1" xfId="3" applyFont="1" applyBorder="1"/>
    <xf numFmtId="1" fontId="4" fillId="0" borderId="1" xfId="3" applyNumberFormat="1" applyFont="1" applyBorder="1"/>
    <xf numFmtId="1" fontId="9" fillId="0" borderId="1" xfId="0" applyNumberFormat="1" applyFont="1" applyBorder="1"/>
    <xf numFmtId="0" fontId="4" fillId="0" borderId="0" xfId="3" applyFont="1" applyAlignment="1">
      <alignment horizontal="center"/>
    </xf>
    <xf numFmtId="0" fontId="13" fillId="0" borderId="1" xfId="0" applyFont="1" applyBorder="1"/>
    <xf numFmtId="0" fontId="14" fillId="0" borderId="1" xfId="3" applyFont="1" applyBorder="1" applyAlignment="1">
      <alignment horizontal="right"/>
    </xf>
    <xf numFmtId="0" fontId="4" fillId="0" borderId="0" xfId="3" applyFont="1" applyAlignment="1">
      <alignment horizontal="right"/>
    </xf>
    <xf numFmtId="1" fontId="7" fillId="0" borderId="1" xfId="3" applyNumberFormat="1" applyFont="1" applyBorder="1"/>
    <xf numFmtId="0" fontId="7" fillId="0" borderId="1" xfId="3" applyFont="1" applyBorder="1" applyAlignment="1">
      <alignment horizontal="left"/>
    </xf>
    <xf numFmtId="0" fontId="4" fillId="2" borderId="1" xfId="3" applyFont="1" applyFill="1" applyBorder="1" applyAlignment="1">
      <alignment horizontal="left"/>
    </xf>
    <xf numFmtId="0" fontId="5" fillId="2" borderId="1" xfId="3" applyFont="1" applyFill="1" applyBorder="1"/>
    <xf numFmtId="0" fontId="2" fillId="0" borderId="0" xfId="3"/>
    <xf numFmtId="0" fontId="6" fillId="0" borderId="0" xfId="3" applyFont="1" applyAlignment="1">
      <alignment horizontal="center"/>
    </xf>
    <xf numFmtId="0" fontId="13" fillId="0" borderId="0" xfId="0" applyFont="1"/>
    <xf numFmtId="0" fontId="14" fillId="0" borderId="0" xfId="3" applyFont="1" applyAlignment="1">
      <alignment horizontal="right"/>
    </xf>
    <xf numFmtId="2" fontId="7" fillId="0" borderId="0" xfId="3" applyNumberFormat="1" applyFont="1" applyAlignment="1">
      <alignment horizontal="right"/>
    </xf>
    <xf numFmtId="1" fontId="7" fillId="0" borderId="0" xfId="3" applyNumberFormat="1" applyFont="1"/>
    <xf numFmtId="2" fontId="4" fillId="0" borderId="0" xfId="3" applyNumberFormat="1" applyFont="1"/>
    <xf numFmtId="49" fontId="4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2" fontId="7" fillId="0" borderId="0" xfId="3" applyNumberFormat="1" applyFont="1" applyAlignment="1">
      <alignment horizontal="center"/>
    </xf>
    <xf numFmtId="178" fontId="7" fillId="0" borderId="0" xfId="3" applyNumberFormat="1" applyFont="1" applyAlignment="1">
      <alignment horizontal="center"/>
    </xf>
    <xf numFmtId="176" fontId="7" fillId="0" borderId="0" xfId="3" applyNumberFormat="1" applyFont="1"/>
    <xf numFmtId="1" fontId="7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9" fontId="4" fillId="0" borderId="0" xfId="3" applyNumberFormat="1" applyFont="1"/>
    <xf numFmtId="0" fontId="4" fillId="2" borderId="1" xfId="3" applyFont="1" applyFill="1" applyBorder="1"/>
    <xf numFmtId="0" fontId="11" fillId="2" borderId="1" xfId="0" applyFont="1" applyFill="1" applyBorder="1"/>
    <xf numFmtId="0" fontId="12" fillId="2" borderId="1" xfId="0" applyFont="1" applyFill="1" applyBorder="1" applyAlignment="1">
      <alignment horizontal="right"/>
    </xf>
    <xf numFmtId="0" fontId="16" fillId="2" borderId="1" xfId="0" applyFont="1" applyFill="1" applyBorder="1"/>
    <xf numFmtId="0" fontId="17" fillId="2" borderId="1" xfId="0" applyFont="1" applyFill="1" applyBorder="1"/>
    <xf numFmtId="2" fontId="16" fillId="2" borderId="1" xfId="0" applyNumberFormat="1" applyFont="1" applyFill="1" applyBorder="1"/>
    <xf numFmtId="0" fontId="18" fillId="0" borderId="1" xfId="0" applyFont="1" applyBorder="1"/>
    <xf numFmtId="0" fontId="14" fillId="0" borderId="2" xfId="3" applyFont="1" applyBorder="1" applyAlignment="1">
      <alignment horizontal="right"/>
    </xf>
    <xf numFmtId="0" fontId="14" fillId="0" borderId="3" xfId="3" applyFont="1" applyBorder="1" applyAlignment="1">
      <alignment horizontal="right"/>
    </xf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6DA79B"/>
      <color rgb="FF6CAB8D"/>
      <color rgb="FF85C0A3"/>
      <color rgb="FFFFE8CC"/>
      <color rgb="FF272B71"/>
      <color rgb="FFFDFDDC"/>
      <color rgb="FFD8EFB7"/>
      <color rgb="FFB1E2A0"/>
      <color rgb="FF8ACF94"/>
      <color rgb="FF3E59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来場者の年齢別分布</a:t>
            </a:r>
          </a:p>
        </c:rich>
      </c:tx>
      <c:layout>
        <c:manualLayout>
          <c:xMode val="edge"/>
          <c:yMode val="edge"/>
          <c:x val="0.31790787041637292"/>
          <c:y val="3.0777673296615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190237219047255E-2"/>
          <c:y val="0.17369397461574218"/>
          <c:w val="0.85622735657978566"/>
          <c:h val="0.668379474794057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  <c:invertIfNegative val="0"/>
          <c:val>
            <c:numRef>
              <c:f>CASE9!$C$3:$C$73</c:f>
              <c:numCache>
                <c:formatCode>0</c:formatCode>
                <c:ptCount val="71"/>
                <c:pt idx="0">
                  <c:v>3</c:v>
                </c:pt>
                <c:pt idx="1">
                  <c:v>4</c:v>
                </c:pt>
                <c:pt idx="2">
                  <c:v>8</c:v>
                </c:pt>
                <c:pt idx="3">
                  <c:v>1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1</c:v>
                </c:pt>
                <c:pt idx="9">
                  <c:v>6</c:v>
                </c:pt>
                <c:pt idx="10">
                  <c:v>4</c:v>
                </c:pt>
                <c:pt idx="11">
                  <c:v>7</c:v>
                </c:pt>
                <c:pt idx="12">
                  <c:v>8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1</c:v>
                </c:pt>
                <c:pt idx="21">
                  <c:v>9</c:v>
                </c:pt>
                <c:pt idx="22">
                  <c:v>2</c:v>
                </c:pt>
                <c:pt idx="23">
                  <c:v>3</c:v>
                </c:pt>
                <c:pt idx="24">
                  <c:v>6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7</c:v>
                </c:pt>
                <c:pt idx="29">
                  <c:v>7</c:v>
                </c:pt>
                <c:pt idx="30">
                  <c:v>2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1</c:v>
                </c:pt>
                <c:pt idx="35">
                  <c:v>3</c:v>
                </c:pt>
                <c:pt idx="36">
                  <c:v>8</c:v>
                </c:pt>
                <c:pt idx="37">
                  <c:v>8</c:v>
                </c:pt>
                <c:pt idx="38">
                  <c:v>1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1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2</c:v>
                </c:pt>
                <c:pt idx="50">
                  <c:v>1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4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8</c:v>
                </c:pt>
                <c:pt idx="66">
                  <c:v>7</c:v>
                </c:pt>
                <c:pt idx="67">
                  <c:v>3</c:v>
                </c:pt>
                <c:pt idx="68">
                  <c:v>1</c:v>
                </c:pt>
                <c:pt idx="69">
                  <c:v>9</c:v>
                </c:pt>
                <c:pt idx="7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3-874F-BAB4-B636BD24D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129232304"/>
        <c:axId val="1129110832"/>
      </c:barChart>
      <c:catAx>
        <c:axId val="1129232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0"/>
                  <a:t>年齢幅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129110832"/>
        <c:crosses val="autoZero"/>
        <c:auto val="1"/>
        <c:lblAlgn val="ctr"/>
        <c:lblOffset val="100"/>
        <c:tickLblSkip val="5"/>
        <c:noMultiLvlLbl val="0"/>
      </c:catAx>
      <c:valAx>
        <c:axId val="112911083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129232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 sz="1600"/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来場者の年齢別分布</a:t>
            </a:r>
          </a:p>
        </c:rich>
      </c:tx>
      <c:layout>
        <c:manualLayout>
          <c:xMode val="edge"/>
          <c:yMode val="edge"/>
          <c:x val="0.33012292220563894"/>
          <c:y val="3.14598178634593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782811240245613E-2"/>
          <c:y val="0.15473021582304938"/>
          <c:w val="0.86568828135405285"/>
          <c:h val="0.620913576798698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CASE9!$H$2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1"/>
            </a:solidFill>
            <a:ln w="15875">
              <a:solidFill>
                <a:schemeClr val="bg1"/>
              </a:solidFill>
            </a:ln>
          </c:spPr>
          <c:invertIfNegative val="0"/>
          <c:cat>
            <c:strRef>
              <c:f>CASE9!$G$3:$G$17</c:f>
              <c:strCache>
                <c:ptCount val="15"/>
                <c:pt idx="0">
                  <c:v>[0,4]</c:v>
                </c:pt>
                <c:pt idx="1">
                  <c:v>[5,9]</c:v>
                </c:pt>
                <c:pt idx="2">
                  <c:v>[10,14]</c:v>
                </c:pt>
                <c:pt idx="3">
                  <c:v>[15,19]</c:v>
                </c:pt>
                <c:pt idx="4">
                  <c:v>[20,24]</c:v>
                </c:pt>
                <c:pt idx="5">
                  <c:v>[25,29]</c:v>
                </c:pt>
                <c:pt idx="6">
                  <c:v>[30,34]</c:v>
                </c:pt>
                <c:pt idx="7">
                  <c:v>[35,39]</c:v>
                </c:pt>
                <c:pt idx="8">
                  <c:v>[40,44]</c:v>
                </c:pt>
                <c:pt idx="9">
                  <c:v>[45,49]</c:v>
                </c:pt>
                <c:pt idx="10">
                  <c:v>[50,54]</c:v>
                </c:pt>
                <c:pt idx="11">
                  <c:v>[55,59]</c:v>
                </c:pt>
                <c:pt idx="12">
                  <c:v>[60,64]</c:v>
                </c:pt>
                <c:pt idx="13">
                  <c:v>[65,69]</c:v>
                </c:pt>
                <c:pt idx="14">
                  <c:v>[70,74]</c:v>
                </c:pt>
              </c:strCache>
            </c:strRef>
          </c:cat>
          <c:val>
            <c:numRef>
              <c:f>CASE9!$H$3:$H$17</c:f>
              <c:numCache>
                <c:formatCode>0</c:formatCode>
                <c:ptCount val="15"/>
                <c:pt idx="0">
                  <c:v>23</c:v>
                </c:pt>
                <c:pt idx="1">
                  <c:v>32</c:v>
                </c:pt>
                <c:pt idx="2">
                  <c:v>28</c:v>
                </c:pt>
                <c:pt idx="3">
                  <c:v>27</c:v>
                </c:pt>
                <c:pt idx="4">
                  <c:v>21</c:v>
                </c:pt>
                <c:pt idx="5">
                  <c:v>19</c:v>
                </c:pt>
                <c:pt idx="6">
                  <c:v>22</c:v>
                </c:pt>
                <c:pt idx="7">
                  <c:v>25</c:v>
                </c:pt>
                <c:pt idx="8">
                  <c:v>25</c:v>
                </c:pt>
                <c:pt idx="9">
                  <c:v>33</c:v>
                </c:pt>
                <c:pt idx="10">
                  <c:v>31</c:v>
                </c:pt>
                <c:pt idx="11">
                  <c:v>16</c:v>
                </c:pt>
                <c:pt idx="12">
                  <c:v>25</c:v>
                </c:pt>
                <c:pt idx="13">
                  <c:v>28</c:v>
                </c:pt>
                <c:pt idx="1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81-8E40-902B-BB6AD92A0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74551856"/>
        <c:axId val="699437568"/>
      </c:barChart>
      <c:catAx>
        <c:axId val="67455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400" b="0"/>
                </a:pPr>
                <a:r>
                  <a:rPr lang="ja-JP" altLang="en-US"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年齢幅</a:t>
                </a:r>
              </a:p>
            </c:rich>
          </c:tx>
          <c:layout>
            <c:manualLayout>
              <c:xMode val="edge"/>
              <c:yMode val="edge"/>
              <c:x val="0.46038794781795112"/>
              <c:y val="0.9283115766463927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699437568"/>
        <c:crosses val="autoZero"/>
        <c:auto val="1"/>
        <c:lblAlgn val="ctr"/>
        <c:lblOffset val="100"/>
        <c:noMultiLvlLbl val="0"/>
      </c:catAx>
      <c:valAx>
        <c:axId val="69943756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745518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部門ごとの人事評価の分布</a:t>
            </a:r>
          </a:p>
        </c:rich>
      </c:tx>
      <c:layout>
        <c:manualLayout>
          <c:xMode val="edge"/>
          <c:yMode val="edge"/>
          <c:x val="3.7025756397990911E-2"/>
          <c:y val="4.2848806466488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349810713645061"/>
          <c:y val="0.20883083618345161"/>
          <c:w val="0.86370401444032541"/>
          <c:h val="0.62584539984826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CASE10!$H$3</c:f>
              <c:strCache>
                <c:ptCount val="1"/>
                <c:pt idx="0">
                  <c:v>技術部門</c:v>
                </c:pt>
              </c:strCache>
            </c:strRef>
          </c:tx>
          <c:spPr>
            <a:solidFill>
              <a:srgbClr val="85BFA2">
                <a:alpha val="82000"/>
              </a:srgbClr>
            </a:solidFill>
            <a:ln w="6350">
              <a:solidFill>
                <a:schemeClr val="bg1"/>
              </a:solidFill>
            </a:ln>
            <a:effectLst/>
          </c:spPr>
          <c:invertIfNegative val="0"/>
          <c:val>
            <c:numRef>
              <c:f>CASE10!$H$4:$H$23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11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7-DE48-B34D-B6B0DB77F510}"/>
            </c:ext>
          </c:extLst>
        </c:ser>
        <c:ser>
          <c:idx val="1"/>
          <c:order val="1"/>
          <c:tx>
            <c:strRef>
              <c:f>CASE10!$I$3</c:f>
              <c:strCache>
                <c:ptCount val="1"/>
                <c:pt idx="0">
                  <c:v>営業部門</c:v>
                </c:pt>
              </c:strCache>
            </c:strRef>
          </c:tx>
          <c:spPr>
            <a:solidFill>
              <a:schemeClr val="accent4">
                <a:alpha val="71000"/>
              </a:schemeClr>
            </a:solidFill>
            <a:ln w="6350">
              <a:solidFill>
                <a:schemeClr val="bg1"/>
              </a:solidFill>
            </a:ln>
            <a:effectLst/>
          </c:spPr>
          <c:invertIfNegative val="0"/>
          <c:val>
            <c:numRef>
              <c:f>CASE10!$I$4:$I$23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8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7-DE48-B34D-B6B0DB77F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46068959"/>
        <c:axId val="1546023071"/>
      </c:barChart>
      <c:catAx>
        <c:axId val="1546068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23071"/>
        <c:crosses val="autoZero"/>
        <c:auto val="1"/>
        <c:lblAlgn val="ctr"/>
        <c:lblOffset val="100"/>
        <c:noMultiLvlLbl val="0"/>
      </c:catAx>
      <c:valAx>
        <c:axId val="154602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68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5745275315414977"/>
          <c:y val="6.4491448292836637E-2"/>
          <c:w val="0.40579718249394386"/>
          <c:h val="7.85466763149768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ja-JP" sz="1400" b="1"/>
              <a:t>技術部門の人事評価の分布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9632073771085896E-2"/>
          <c:y val="0.18480372869366807"/>
          <c:w val="0.87370283610575794"/>
          <c:h val="0.634229536930863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5BFA2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CASE10!$G$12:$G$23</c:f>
              <c:numCache>
                <c:formatCode>0</c:formatCode>
                <c:ptCount val="12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</c:numCache>
            </c:numRef>
          </c:cat>
          <c:val>
            <c:numRef>
              <c:f>CASE10!$H$12:$H$23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  <c:pt idx="4">
                  <c:v>5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11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CC-B747-8762-D51E99623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613872512"/>
        <c:axId val="613874160"/>
      </c:barChart>
      <c:catAx>
        <c:axId val="61387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r>
                  <a:rPr lang="ja-JP" sz="1100" b="1"/>
                  <a:t>人事</a:t>
                </a:r>
                <a:r>
                  <a:rPr lang="ja-JP" b="1"/>
                  <a:t>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Yu Gothic" panose="020B0400000000000000" pitchFamily="34" charset="-128"/>
                  <a:ea typeface="Yu Gothic" panose="020B0400000000000000" pitchFamily="34" charset="-128"/>
                  <a:cs typeface="+mn-cs"/>
                </a:defRPr>
              </a:pPr>
              <a:endParaRPr lang="en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13874160"/>
        <c:crosses val="autoZero"/>
        <c:auto val="1"/>
        <c:lblAlgn val="ctr"/>
        <c:lblOffset val="100"/>
        <c:noMultiLvlLbl val="0"/>
      </c:catAx>
      <c:valAx>
        <c:axId val="61387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1387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latin typeface="Yu Gothic" panose="020B0400000000000000" pitchFamily="34" charset="-128"/>
          <a:ea typeface="Yu Gothic" panose="020B0400000000000000" pitchFamily="34" charset="-128"/>
        </a:defRPr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営業部門の人事評価の分布</a:t>
            </a:r>
          </a:p>
        </c:rich>
      </c:tx>
      <c:layout>
        <c:manualLayout>
          <c:xMode val="edge"/>
          <c:yMode val="edge"/>
          <c:x val="0.24475734969005425"/>
          <c:y val="3.74745497644316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3266533019837732E-2"/>
          <c:y val="0.18397905621838187"/>
          <c:w val="0.88446140774557147"/>
          <c:h val="0.631528456723944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5BFA2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CASE10!$G$5:$G$21</c:f>
              <c:numCache>
                <c:formatCode>0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</c:numCache>
            </c:numRef>
          </c:cat>
          <c:val>
            <c:numRef>
              <c:f>CASE10!$I$5:$I$21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2</c:v>
                </c:pt>
                <c:pt idx="10">
                  <c:v>8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1-EC4A-880C-7DA1FF80C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613872512"/>
        <c:axId val="613874160"/>
      </c:barChart>
      <c:catAx>
        <c:axId val="61387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人事評価</a:t>
                </a:r>
              </a:p>
            </c:rich>
          </c:tx>
          <c:layout>
            <c:manualLayout>
              <c:xMode val="edge"/>
              <c:yMode val="edge"/>
              <c:x val="0.45171865552576523"/>
              <c:y val="0.906055598107212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13874160"/>
        <c:crosses val="autoZero"/>
        <c:auto val="1"/>
        <c:lblAlgn val="ctr"/>
        <c:lblOffset val="100"/>
        <c:noMultiLvlLbl val="0"/>
      </c:catAx>
      <c:valAx>
        <c:axId val="61387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13872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部門ごとの人事評価の分布</a:t>
            </a:r>
          </a:p>
        </c:rich>
      </c:tx>
      <c:layout>
        <c:manualLayout>
          <c:xMode val="edge"/>
          <c:yMode val="edge"/>
          <c:x val="2.0485839584998299E-2"/>
          <c:y val="6.156574903770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100174636047592"/>
          <c:y val="0.21085054813880699"/>
          <c:w val="0.86836581143699021"/>
          <c:h val="0.62619621173233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CASE10!$H$3</c:f>
              <c:strCache>
                <c:ptCount val="1"/>
                <c:pt idx="0">
                  <c:v>技術部門</c:v>
                </c:pt>
              </c:strCache>
            </c:strRef>
          </c:tx>
          <c:spPr>
            <a:solidFill>
              <a:srgbClr val="85BFA2"/>
            </a:solidFill>
            <a:ln>
              <a:noFill/>
            </a:ln>
            <a:effectLst/>
          </c:spPr>
          <c:invertIfNegative val="0"/>
          <c:val>
            <c:numRef>
              <c:f>CASE10!$H$4:$H$23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11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A-E84A-A80E-476F743B64B9}"/>
            </c:ext>
          </c:extLst>
        </c:ser>
        <c:ser>
          <c:idx val="1"/>
          <c:order val="1"/>
          <c:tx>
            <c:strRef>
              <c:f>CASE10!$I$3</c:f>
              <c:strCache>
                <c:ptCount val="1"/>
                <c:pt idx="0">
                  <c:v>営業部門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CASE10!$I$4:$I$23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8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A-E84A-A80E-476F743B6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4"/>
        <c:axId val="1546068959"/>
        <c:axId val="1546023071"/>
      </c:barChart>
      <c:catAx>
        <c:axId val="1546068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23071"/>
        <c:crosses val="autoZero"/>
        <c:auto val="1"/>
        <c:lblAlgn val="ctr"/>
        <c:lblOffset val="100"/>
        <c:noMultiLvlLbl val="0"/>
      </c:catAx>
      <c:valAx>
        <c:axId val="154602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68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8571202143373424"/>
          <c:y val="7.6226458054615809E-2"/>
          <c:w val="0.37892098079071629"/>
          <c:h val="8.2288304420680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部門ごとの人事評価の分布</a:t>
            </a:r>
          </a:p>
        </c:rich>
      </c:tx>
      <c:layout>
        <c:manualLayout>
          <c:xMode val="edge"/>
          <c:yMode val="edge"/>
          <c:x val="3.7025756397990911E-2"/>
          <c:y val="4.2848806466488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349810713645061"/>
          <c:y val="0.20883083618345161"/>
          <c:w val="0.86370401444032541"/>
          <c:h val="0.62584539984826415"/>
        </c:manualLayout>
      </c:layout>
      <c:areaChart>
        <c:grouping val="standard"/>
        <c:varyColors val="0"/>
        <c:ser>
          <c:idx val="0"/>
          <c:order val="0"/>
          <c:tx>
            <c:strRef>
              <c:f>CASE10!$H$3</c:f>
              <c:strCache>
                <c:ptCount val="1"/>
                <c:pt idx="0">
                  <c:v>技術部門</c:v>
                </c:pt>
              </c:strCache>
            </c:strRef>
          </c:tx>
          <c:spPr>
            <a:solidFill>
              <a:srgbClr val="85BFA2">
                <a:alpha val="82000"/>
              </a:srgbClr>
            </a:solidFill>
            <a:ln w="6350">
              <a:solidFill>
                <a:schemeClr val="bg1"/>
              </a:solidFill>
            </a:ln>
            <a:effectLst/>
          </c:spPr>
          <c:val>
            <c:numRef>
              <c:f>CASE10!$H$4:$H$23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11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E7-514A-8F5D-8CF992BB11FA}"/>
            </c:ext>
          </c:extLst>
        </c:ser>
        <c:ser>
          <c:idx val="1"/>
          <c:order val="1"/>
          <c:tx>
            <c:strRef>
              <c:f>CASE10!$I$3</c:f>
              <c:strCache>
                <c:ptCount val="1"/>
                <c:pt idx="0">
                  <c:v>営業部門</c:v>
                </c:pt>
              </c:strCache>
            </c:strRef>
          </c:tx>
          <c:spPr>
            <a:solidFill>
              <a:schemeClr val="accent4">
                <a:alpha val="71000"/>
              </a:schemeClr>
            </a:solidFill>
            <a:ln w="6350">
              <a:solidFill>
                <a:schemeClr val="bg1"/>
              </a:solidFill>
            </a:ln>
            <a:effectLst/>
          </c:spPr>
          <c:val>
            <c:numRef>
              <c:f>CASE10!$I$4:$I$23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8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E7-514A-8F5D-8CF992BB1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068959"/>
        <c:axId val="1546023071"/>
      </c:areaChart>
      <c:catAx>
        <c:axId val="15460689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23071"/>
        <c:crosses val="autoZero"/>
        <c:auto val="1"/>
        <c:lblAlgn val="ctr"/>
        <c:lblOffset val="100"/>
        <c:noMultiLvlLbl val="0"/>
      </c:catAx>
      <c:valAx>
        <c:axId val="154602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46068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5745275315414977"/>
          <c:y val="6.4491448292836637E-2"/>
          <c:w val="0.40579718249394386"/>
          <c:h val="7.85466763149768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245456</xdr:colOff>
      <xdr:row>1</xdr:row>
      <xdr:rowOff>36068</xdr:rowOff>
    </xdr:from>
    <xdr:to>
      <xdr:col>16</xdr:col>
      <xdr:colOff>420221</xdr:colOff>
      <xdr:row>15</xdr:row>
      <xdr:rowOff>69499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8F9BBA-04D6-E04F-8CF3-DE678BF23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250038</xdr:colOff>
      <xdr:row>16</xdr:row>
      <xdr:rowOff>2687</xdr:rowOff>
    </xdr:from>
    <xdr:to>
      <xdr:col>16</xdr:col>
      <xdr:colOff>434228</xdr:colOff>
      <xdr:row>31</xdr:row>
      <xdr:rowOff>252131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36BECC3-4635-A440-8B26-5D830A0A5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0.90817</cdr:x>
      <cdr:y>0.90939</cdr:y>
    </cdr:from>
    <cdr:to>
      <cdr:x>0.99061</cdr:x>
      <cdr:y>0.98356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34316AF-7CEF-7918-0B66-E6447DFA59C0}"/>
            </a:ext>
          </a:extLst>
        </cdr:cNvPr>
        <cdr:cNvSpPr txBox="1"/>
      </cdr:nvSpPr>
      <cdr:spPr>
        <a:xfrm xmlns:a="http://schemas.openxmlformats.org/drawingml/2006/main">
          <a:off x="4572000" y="3291840"/>
          <a:ext cx="415010" cy="26849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(歳)</a:t>
          </a:r>
        </a:p>
      </cdr:txBody>
    </cdr:sp>
  </cdr:relSizeAnchor>
  <cdr:relSizeAnchor xmlns:cdr="http://schemas.openxmlformats.org/drawingml/2006/chartDrawing">
    <cdr:from>
      <cdr:x>0.06779</cdr:x>
      <cdr:y>0.12985</cdr:y>
    </cdr:from>
    <cdr:to>
      <cdr:x>0.15</cdr:x>
      <cdr:y>0.20539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73E30F5-4EC8-E03D-6551-2126BE0BED00}"/>
            </a:ext>
          </a:extLst>
        </cdr:cNvPr>
        <cdr:cNvSpPr txBox="1"/>
      </cdr:nvSpPr>
      <cdr:spPr>
        <a:xfrm xmlns:a="http://schemas.openxmlformats.org/drawingml/2006/main">
          <a:off x="341325" y="460721"/>
          <a:ext cx="413917" cy="2680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(人)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0.04256</cdr:x>
      <cdr:y>0.12146</cdr:y>
    </cdr:from>
    <cdr:to>
      <cdr:x>0.11503</cdr:x>
      <cdr:y>0.19647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EC919F3-257E-B90E-A6B9-517983EC8570}"/>
            </a:ext>
          </a:extLst>
        </cdr:cNvPr>
        <cdr:cNvSpPr txBox="1"/>
      </cdr:nvSpPr>
      <cdr:spPr>
        <a:xfrm xmlns:a="http://schemas.openxmlformats.org/drawingml/2006/main">
          <a:off x="241504" y="518009"/>
          <a:ext cx="411276" cy="3198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l"/>
          <a:r>
            <a:rPr lang="en-US" sz="9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(人)</a:t>
          </a:r>
        </a:p>
      </cdr:txBody>
    </cdr:sp>
  </cdr:relSizeAnchor>
  <cdr:relSizeAnchor xmlns:cdr="http://schemas.openxmlformats.org/drawingml/2006/chartDrawing">
    <cdr:from>
      <cdr:x>0.9106</cdr:x>
      <cdr:y>0.91883</cdr:y>
    </cdr:from>
    <cdr:to>
      <cdr:x>1</cdr:x>
      <cdr:y>0.96827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DB7982A-47A6-28E5-70C4-4AA699D7CB54}"/>
            </a:ext>
          </a:extLst>
        </cdr:cNvPr>
        <cdr:cNvSpPr txBox="1"/>
      </cdr:nvSpPr>
      <cdr:spPr>
        <a:xfrm xmlns:a="http://schemas.openxmlformats.org/drawingml/2006/main">
          <a:off x="5225505" y="4242244"/>
          <a:ext cx="513021" cy="2282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(歳)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357631</xdr:colOff>
      <xdr:row>17</xdr:row>
      <xdr:rowOff>174489</xdr:rowOff>
    </xdr:from>
    <xdr:to>
      <xdr:col>19</xdr:col>
      <xdr:colOff>447974</xdr:colOff>
      <xdr:row>29</xdr:row>
      <xdr:rowOff>185861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FB10C6-1AB0-6441-A500-64802DC92E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361485</xdr:colOff>
      <xdr:row>4</xdr:row>
      <xdr:rowOff>156078</xdr:rowOff>
    </xdr:from>
    <xdr:to>
      <xdr:col>14</xdr:col>
      <xdr:colOff>475260</xdr:colOff>
      <xdr:row>17</xdr:row>
      <xdr:rowOff>8562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6D0A83-9473-7747-80BB-496181B3B9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582800</xdr:colOff>
      <xdr:row>4</xdr:row>
      <xdr:rowOff>142260</xdr:rowOff>
    </xdr:from>
    <xdr:to>
      <xdr:col>19</xdr:col>
      <xdr:colOff>695223</xdr:colOff>
      <xdr:row>17</xdr:row>
      <xdr:rowOff>22410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AE46CE0-67E8-7F4B-9F72-F8B3B1CCB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305218</xdr:colOff>
      <xdr:row>17</xdr:row>
      <xdr:rowOff>176411</xdr:rowOff>
    </xdr:from>
    <xdr:to>
      <xdr:col>14</xdr:col>
      <xdr:colOff>303502</xdr:colOff>
      <xdr:row>29</xdr:row>
      <xdr:rowOff>198967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B0BE592-5E1F-6741-87C0-0D6E6A61D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491066</xdr:colOff>
      <xdr:row>17</xdr:row>
      <xdr:rowOff>118532</xdr:rowOff>
    </xdr:from>
    <xdr:to>
      <xdr:col>24</xdr:col>
      <xdr:colOff>581411</xdr:colOff>
      <xdr:row>29</xdr:row>
      <xdr:rowOff>129904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2D72387-9578-184D-AFF9-FE3409A067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0.07831</cdr:x>
      <cdr:y>0.17757</cdr:y>
    </cdr:from>
    <cdr:to>
      <cdr:x>0.16469</cdr:x>
      <cdr:y>0.23933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16E11AB-3CC8-5DF3-53E8-CD87A27F15FB}"/>
            </a:ext>
          </a:extLst>
        </cdr:cNvPr>
        <cdr:cNvSpPr txBox="1"/>
      </cdr:nvSpPr>
      <cdr:spPr>
        <a:xfrm xmlns:a="http://schemas.openxmlformats.org/drawingml/2006/main">
          <a:off x="335274" y="525203"/>
          <a:ext cx="369823" cy="18267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8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0.06391</cdr:x>
      <cdr:y>0.14197</cdr:y>
    </cdr:from>
    <cdr:to>
      <cdr:x>0.14517</cdr:x>
      <cdr:y>0.22217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E1E2B80-E65A-D847-E319-400D54E67F71}"/>
            </a:ext>
          </a:extLst>
        </cdr:cNvPr>
        <cdr:cNvSpPr txBox="1"/>
      </cdr:nvSpPr>
      <cdr:spPr>
        <a:xfrm xmlns:a="http://schemas.openxmlformats.org/drawingml/2006/main">
          <a:off x="274208" y="415381"/>
          <a:ext cx="348628" cy="2346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8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0.05511</cdr:x>
      <cdr:y>0.14582</cdr:y>
    </cdr:from>
    <cdr:to>
      <cdr:x>0.1364</cdr:x>
      <cdr:y>0.22444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16750-5BD2-625C-355A-E19E7D8A712B}"/>
            </a:ext>
          </a:extLst>
        </cdr:cNvPr>
        <cdr:cNvSpPr txBox="1"/>
      </cdr:nvSpPr>
      <cdr:spPr>
        <a:xfrm xmlns:a="http://schemas.openxmlformats.org/drawingml/2006/main">
          <a:off x="236345" y="434949"/>
          <a:ext cx="348647" cy="234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8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0.07392</cdr:x>
      <cdr:y>0.1694</cdr:y>
    </cdr:from>
    <cdr:to>
      <cdr:x>0.15502</cdr:x>
      <cdr:y>0.24904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16E11AB-3CC8-5DF3-53E8-CD87A27F15FB}"/>
            </a:ext>
          </a:extLst>
        </cdr:cNvPr>
        <cdr:cNvSpPr txBox="1"/>
      </cdr:nvSpPr>
      <cdr:spPr>
        <a:xfrm xmlns:a="http://schemas.openxmlformats.org/drawingml/2006/main">
          <a:off x="309664" y="502942"/>
          <a:ext cx="339751" cy="23644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9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0.07831</cdr:x>
      <cdr:y>0.17757</cdr:y>
    </cdr:from>
    <cdr:to>
      <cdr:x>0.16469</cdr:x>
      <cdr:y>0.23933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16E11AB-3CC8-5DF3-53E8-CD87A27F15FB}"/>
            </a:ext>
          </a:extLst>
        </cdr:cNvPr>
        <cdr:cNvSpPr txBox="1"/>
      </cdr:nvSpPr>
      <cdr:spPr>
        <a:xfrm xmlns:a="http://schemas.openxmlformats.org/drawingml/2006/main">
          <a:off x="335274" y="525203"/>
          <a:ext cx="369823" cy="18267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8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B976C-24F9-F445-9D12-F24D1877945A}">
  <dimension ref="B2:BG73"/>
  <sheetViews>
    <sheetView showGridLines="0" tabSelected="1" zoomScale="64" zoomScaleNormal="64" workbookViewId="0"/>
  </sheetViews>
  <sheetFormatPr defaultColWidth="12.5" defaultRowHeight="19.5"/>
  <cols>
    <col min="1" max="1" width="5.125" style="5" customWidth="1"/>
    <col min="2" max="2" width="10.375" style="3" customWidth="1"/>
    <col min="3" max="3" width="9" style="5" customWidth="1"/>
    <col min="4" max="5" width="8.5" style="5" customWidth="1"/>
    <col min="6" max="6" width="8" style="5" customWidth="1"/>
    <col min="7" max="7" width="10.125" style="5" customWidth="1"/>
    <col min="8" max="8" width="8.5" style="5" customWidth="1"/>
    <col min="9" max="9" width="9.875" style="5" customWidth="1"/>
    <col min="10" max="16" width="8.5" style="5" customWidth="1"/>
    <col min="17" max="17" width="12.5" style="5"/>
    <col min="18" max="18" width="12.5" style="5" customWidth="1"/>
    <col min="19" max="19" width="7.5" style="5" customWidth="1"/>
    <col min="20" max="20" width="15" style="5" customWidth="1"/>
    <col min="21" max="24" width="8.125" style="5" customWidth="1"/>
    <col min="25" max="25" width="10.375" style="5" customWidth="1"/>
    <col min="26" max="26" width="6.625" style="5" customWidth="1"/>
    <col min="27" max="27" width="8.125" style="5" customWidth="1"/>
    <col min="28" max="28" width="13.125" style="5" customWidth="1"/>
    <col min="29" max="29" width="9.875" style="5" customWidth="1"/>
    <col min="30" max="31" width="13.125" style="5" customWidth="1"/>
    <col min="32" max="33" width="13.125" style="21" customWidth="1"/>
    <col min="34" max="34" width="12.5" style="5"/>
    <col min="35" max="35" width="8.375" style="21" customWidth="1"/>
    <col min="36" max="36" width="9" style="5" customWidth="1"/>
    <col min="37" max="37" width="11.375" style="5" customWidth="1"/>
    <col min="38" max="40" width="12.5" style="5"/>
    <col min="41" max="41" width="11.875" style="18" customWidth="1"/>
    <col min="42" max="42" width="14.5" style="18" customWidth="1"/>
    <col min="43" max="43" width="9.125" style="18" customWidth="1"/>
    <col min="44" max="44" width="9" style="18" customWidth="1"/>
    <col min="45" max="45" width="11.5" style="18" customWidth="1"/>
    <col min="46" max="46" width="11.375" style="18" customWidth="1"/>
    <col min="47" max="47" width="19.125" style="18" customWidth="1"/>
    <col min="48" max="48" width="12.5" style="18"/>
    <col min="49" max="49" width="20.625" style="18" customWidth="1"/>
    <col min="50" max="50" width="12.5" style="5" customWidth="1"/>
    <col min="51" max="51" width="11.875" style="5" hidden="1" customWidth="1"/>
    <col min="52" max="52" width="14.5" style="5" customWidth="1"/>
    <col min="53" max="53" width="9.125" style="5" customWidth="1"/>
    <col min="54" max="54" width="9" style="5" customWidth="1"/>
    <col min="55" max="55" width="9.125" style="5" customWidth="1"/>
    <col min="56" max="56" width="26.125" style="5" customWidth="1"/>
    <col min="57" max="57" width="10.5" style="5" customWidth="1"/>
    <col min="58" max="58" width="8.375" style="5" customWidth="1"/>
    <col min="59" max="59" width="20.625" style="5" customWidth="1"/>
    <col min="60" max="16384" width="12.5" style="5"/>
  </cols>
  <sheetData>
    <row r="2" spans="2:59" ht="21">
      <c r="B2" s="24" t="s">
        <v>109</v>
      </c>
      <c r="C2" s="25" t="s">
        <v>110</v>
      </c>
      <c r="E2" s="42" t="s">
        <v>1</v>
      </c>
      <c r="F2" s="42" t="s">
        <v>2</v>
      </c>
      <c r="G2" s="42" t="s">
        <v>3</v>
      </c>
      <c r="H2" s="42" t="s">
        <v>4</v>
      </c>
      <c r="S2" s="6"/>
      <c r="T2" s="12"/>
      <c r="U2" s="26"/>
      <c r="V2" s="26"/>
      <c r="W2" s="27"/>
      <c r="X2" s="27"/>
      <c r="Y2" s="28"/>
      <c r="Z2" s="29"/>
      <c r="AA2" s="27"/>
      <c r="AD2" s="4"/>
      <c r="AE2" s="4"/>
      <c r="AF2" s="30"/>
      <c r="AG2" s="30"/>
      <c r="AI2" s="12"/>
      <c r="AJ2" s="31"/>
      <c r="AK2" s="4"/>
      <c r="AL2" s="32"/>
      <c r="AM2" s="32"/>
      <c r="AO2" s="33"/>
      <c r="AR2" s="34"/>
      <c r="AS2" s="34"/>
      <c r="AT2" s="35"/>
      <c r="AU2" s="35"/>
      <c r="AV2" s="35"/>
      <c r="AW2" s="35"/>
      <c r="AY2" s="33"/>
      <c r="AZ2" s="18"/>
      <c r="BA2" s="18"/>
      <c r="BB2" s="34"/>
      <c r="BC2" s="36"/>
      <c r="BD2" s="35"/>
      <c r="BE2" s="34"/>
      <c r="BF2" s="36"/>
      <c r="BG2" s="35"/>
    </row>
    <row r="3" spans="2:59" ht="21">
      <c r="B3" s="23">
        <v>1</v>
      </c>
      <c r="C3" s="22">
        <v>3</v>
      </c>
      <c r="E3" s="15">
        <v>0</v>
      </c>
      <c r="F3" s="15">
        <f>E3+5</f>
        <v>5</v>
      </c>
      <c r="G3" s="15" t="str">
        <f>"["&amp;E3&amp;","&amp;F3-1&amp;"]"</f>
        <v>[0,4]</v>
      </c>
      <c r="H3" s="16">
        <f>SUMIFS(C$3:C$73,$B$3:$B$73,"&gt;"&amp;$E3,$B$3:$B$73,"&lt;="&amp;$F3)</f>
        <v>23</v>
      </c>
      <c r="M3" s="4"/>
      <c r="N3" s="4"/>
      <c r="R3" s="4"/>
      <c r="S3" s="7"/>
      <c r="T3" s="8"/>
      <c r="U3" s="26"/>
      <c r="V3" s="26"/>
      <c r="W3" s="8"/>
      <c r="X3" s="8"/>
      <c r="Y3" s="28"/>
      <c r="Z3" s="29"/>
      <c r="AA3" s="37"/>
      <c r="AD3" s="4"/>
      <c r="AE3" s="4"/>
      <c r="AF3" s="30"/>
      <c r="AG3" s="30"/>
      <c r="AI3" s="12"/>
      <c r="AJ3" s="31"/>
      <c r="AK3" s="4"/>
      <c r="AL3" s="32"/>
      <c r="AM3" s="32"/>
      <c r="AO3" s="33"/>
      <c r="AR3" s="34"/>
      <c r="AS3" s="34"/>
      <c r="AT3" s="35"/>
      <c r="AU3" s="35"/>
      <c r="AV3" s="35"/>
      <c r="AW3" s="35"/>
      <c r="AY3" s="33"/>
      <c r="AZ3" s="18"/>
      <c r="BA3" s="18"/>
      <c r="BB3" s="34"/>
      <c r="BC3" s="36"/>
      <c r="BD3" s="35"/>
      <c r="BE3" s="34"/>
      <c r="BF3" s="36"/>
      <c r="BG3" s="35"/>
    </row>
    <row r="4" spans="2:59" ht="21">
      <c r="B4" s="23">
        <f>B3+1</f>
        <v>2</v>
      </c>
      <c r="C4" s="22">
        <v>4</v>
      </c>
      <c r="E4" s="15">
        <f>F3</f>
        <v>5</v>
      </c>
      <c r="F4" s="15">
        <f>E4+5</f>
        <v>10</v>
      </c>
      <c r="G4" s="15" t="str">
        <f t="shared" ref="G4:G17" si="0">"["&amp;E4&amp;","&amp;F4-1&amp;"]"</f>
        <v>[5,9]</v>
      </c>
      <c r="H4" s="16">
        <f t="shared" ref="H4:H17" si="1">SUMIFS(C$3:C$73,$B$3:$B$73,"&gt;"&amp;$E4,$B$3:$B$73,"&lt;="&amp;$F4)</f>
        <v>32</v>
      </c>
      <c r="M4" s="4"/>
      <c r="N4" s="4"/>
      <c r="R4" s="4"/>
      <c r="S4" s="8"/>
      <c r="T4" s="8"/>
      <c r="U4"/>
      <c r="V4"/>
      <c r="Y4" s="28"/>
      <c r="Z4" s="29"/>
      <c r="AD4" s="4"/>
      <c r="AE4" s="4"/>
      <c r="AF4" s="30"/>
      <c r="AG4" s="30"/>
      <c r="AI4" s="12"/>
      <c r="AJ4" s="31"/>
      <c r="AK4" s="4"/>
      <c r="AL4" s="32"/>
      <c r="AM4" s="32"/>
      <c r="AO4" s="33"/>
      <c r="AR4" s="34"/>
      <c r="AS4" s="34"/>
      <c r="AT4" s="35"/>
      <c r="AU4" s="35"/>
      <c r="AV4" s="35"/>
      <c r="AW4" s="35"/>
      <c r="AY4" s="33"/>
      <c r="AZ4" s="18"/>
      <c r="BA4" s="18"/>
      <c r="BB4" s="34"/>
      <c r="BC4" s="36"/>
      <c r="BD4" s="35"/>
      <c r="BE4" s="34"/>
      <c r="BF4" s="36"/>
      <c r="BG4" s="35"/>
    </row>
    <row r="5" spans="2:59" ht="21">
      <c r="B5" s="23">
        <f t="shared" ref="B5:B68" si="2">B4+1</f>
        <v>3</v>
      </c>
      <c r="C5" s="22">
        <v>8</v>
      </c>
      <c r="E5" s="15">
        <f t="shared" ref="E5:E17" si="3">F4</f>
        <v>10</v>
      </c>
      <c r="F5" s="15">
        <f t="shared" ref="F5:F17" si="4">E5+5</f>
        <v>15</v>
      </c>
      <c r="G5" s="15" t="str">
        <f t="shared" si="0"/>
        <v>[10,14]</v>
      </c>
      <c r="H5" s="16">
        <f t="shared" si="1"/>
        <v>28</v>
      </c>
      <c r="M5" s="4"/>
      <c r="N5" s="4"/>
      <c r="R5" s="4"/>
      <c r="S5" s="8"/>
      <c r="T5" s="8"/>
      <c r="U5"/>
      <c r="V5"/>
      <c r="Y5" s="28"/>
      <c r="Z5" s="29"/>
      <c r="AD5" s="4"/>
      <c r="AE5" s="4"/>
      <c r="AF5" s="30"/>
      <c r="AG5" s="30"/>
      <c r="AI5" s="12"/>
      <c r="AJ5" s="31"/>
      <c r="AK5" s="4"/>
      <c r="AL5" s="32"/>
      <c r="AM5" s="32"/>
      <c r="AO5" s="33"/>
      <c r="AR5" s="34"/>
      <c r="AS5" s="34"/>
      <c r="AT5" s="35"/>
      <c r="AU5" s="35"/>
      <c r="AV5" s="35"/>
      <c r="AW5" s="35"/>
      <c r="AY5" s="33"/>
      <c r="AZ5" s="18"/>
      <c r="BA5" s="18"/>
      <c r="BB5" s="34"/>
      <c r="BC5" s="36"/>
      <c r="BD5" s="35"/>
      <c r="BE5" s="34"/>
      <c r="BF5" s="36"/>
      <c r="BG5" s="35"/>
    </row>
    <row r="6" spans="2:59" ht="21">
      <c r="B6" s="23">
        <f t="shared" si="2"/>
        <v>4</v>
      </c>
      <c r="C6" s="22">
        <v>1</v>
      </c>
      <c r="E6" s="15">
        <f t="shared" si="3"/>
        <v>15</v>
      </c>
      <c r="F6" s="15">
        <f t="shared" si="4"/>
        <v>20</v>
      </c>
      <c r="G6" s="15" t="str">
        <f t="shared" si="0"/>
        <v>[15,19]</v>
      </c>
      <c r="H6" s="16">
        <f t="shared" si="1"/>
        <v>27</v>
      </c>
      <c r="M6" s="4"/>
      <c r="N6" s="4"/>
      <c r="R6" s="4"/>
      <c r="S6" s="8"/>
      <c r="T6" s="8"/>
      <c r="U6"/>
      <c r="V6"/>
      <c r="Y6" s="28"/>
      <c r="Z6" s="29"/>
      <c r="AD6" s="4"/>
      <c r="AE6" s="4"/>
      <c r="AF6" s="30"/>
      <c r="AG6" s="30"/>
      <c r="AI6" s="12"/>
      <c r="AJ6" s="31"/>
      <c r="AK6" s="4"/>
      <c r="AL6" s="32"/>
      <c r="AM6" s="32"/>
      <c r="AO6" s="33"/>
      <c r="AR6" s="34"/>
      <c r="AS6" s="34"/>
      <c r="AT6" s="35"/>
      <c r="AU6" s="35"/>
      <c r="AV6" s="35"/>
      <c r="AW6" s="35"/>
      <c r="AY6" s="33"/>
      <c r="AZ6" s="18"/>
      <c r="BA6" s="18"/>
      <c r="BB6" s="34"/>
      <c r="BC6" s="36"/>
      <c r="BD6" s="35"/>
      <c r="BE6" s="34"/>
      <c r="BF6" s="36"/>
      <c r="BG6" s="35"/>
    </row>
    <row r="7" spans="2:59" ht="21">
      <c r="B7" s="23">
        <f t="shared" si="2"/>
        <v>5</v>
      </c>
      <c r="C7" s="22">
        <v>7</v>
      </c>
      <c r="E7" s="15">
        <f t="shared" si="3"/>
        <v>20</v>
      </c>
      <c r="F7" s="15">
        <f t="shared" si="4"/>
        <v>25</v>
      </c>
      <c r="G7" s="15" t="str">
        <f t="shared" si="0"/>
        <v>[20,24]</v>
      </c>
      <c r="H7" s="16">
        <f t="shared" si="1"/>
        <v>21</v>
      </c>
      <c r="M7" s="4"/>
      <c r="N7" s="4"/>
      <c r="R7" s="4"/>
      <c r="S7" s="8"/>
      <c r="T7" s="8"/>
      <c r="U7"/>
      <c r="V7"/>
      <c r="Y7" s="28"/>
      <c r="Z7" s="29"/>
      <c r="AD7" s="4"/>
      <c r="AE7" s="4"/>
      <c r="AF7" s="30"/>
      <c r="AG7" s="30"/>
      <c r="AI7" s="12"/>
      <c r="AJ7" s="31"/>
      <c r="AK7" s="4"/>
      <c r="AL7" s="32"/>
      <c r="AM7" s="32"/>
      <c r="AO7" s="33"/>
      <c r="AR7" s="34"/>
      <c r="AS7" s="34"/>
      <c r="AT7" s="35"/>
      <c r="AU7" s="35"/>
      <c r="AV7" s="35"/>
      <c r="AW7" s="35"/>
      <c r="AY7" s="33"/>
      <c r="AZ7" s="18"/>
      <c r="BA7" s="18"/>
      <c r="BB7" s="34"/>
      <c r="BC7" s="36"/>
      <c r="BD7" s="35"/>
      <c r="BE7" s="34"/>
      <c r="BF7" s="36"/>
      <c r="BG7" s="35"/>
    </row>
    <row r="8" spans="2:59" ht="21">
      <c r="B8" s="23">
        <f t="shared" si="2"/>
        <v>6</v>
      </c>
      <c r="C8" s="22">
        <v>8</v>
      </c>
      <c r="E8" s="15">
        <f t="shared" si="3"/>
        <v>25</v>
      </c>
      <c r="F8" s="15">
        <f t="shared" si="4"/>
        <v>30</v>
      </c>
      <c r="G8" s="15" t="str">
        <f t="shared" si="0"/>
        <v>[25,29]</v>
      </c>
      <c r="H8" s="16">
        <f t="shared" si="1"/>
        <v>19</v>
      </c>
      <c r="M8" s="4"/>
      <c r="N8" s="4"/>
      <c r="R8" s="4"/>
      <c r="S8" s="8"/>
      <c r="T8" s="8"/>
      <c r="U8"/>
      <c r="V8"/>
      <c r="Y8" s="28"/>
      <c r="Z8" s="29"/>
      <c r="AD8" s="4"/>
      <c r="AE8" s="4"/>
      <c r="AF8" s="30"/>
      <c r="AG8" s="30"/>
      <c r="AI8" s="12"/>
      <c r="AJ8" s="31"/>
      <c r="AK8" s="4"/>
      <c r="AL8" s="32"/>
      <c r="AM8" s="32"/>
      <c r="AO8" s="33"/>
      <c r="AR8" s="34"/>
      <c r="AS8" s="34"/>
      <c r="AT8" s="35"/>
      <c r="AU8" s="35"/>
      <c r="AV8" s="35"/>
      <c r="AW8" s="35"/>
      <c r="AY8" s="33"/>
      <c r="AZ8" s="18"/>
      <c r="BA8" s="18"/>
      <c r="BB8" s="34"/>
      <c r="BC8" s="36"/>
      <c r="BD8" s="35"/>
      <c r="BE8" s="34"/>
      <c r="BF8" s="36"/>
      <c r="BG8" s="35"/>
    </row>
    <row r="9" spans="2:59" ht="21">
      <c r="B9" s="23">
        <f t="shared" si="2"/>
        <v>7</v>
      </c>
      <c r="C9" s="22">
        <v>9</v>
      </c>
      <c r="E9" s="15">
        <f t="shared" si="3"/>
        <v>30</v>
      </c>
      <c r="F9" s="15">
        <f t="shared" si="4"/>
        <v>35</v>
      </c>
      <c r="G9" s="15" t="str">
        <f t="shared" si="0"/>
        <v>[30,34]</v>
      </c>
      <c r="H9" s="16">
        <f t="shared" si="1"/>
        <v>22</v>
      </c>
      <c r="M9" s="4"/>
      <c r="N9" s="4"/>
      <c r="R9" s="4"/>
      <c r="S9" s="8"/>
      <c r="T9" s="8"/>
      <c r="U9"/>
      <c r="V9"/>
      <c r="Y9" s="28"/>
      <c r="Z9" s="29"/>
      <c r="AD9" s="4"/>
      <c r="AE9" s="4"/>
      <c r="AF9" s="30"/>
      <c r="AG9" s="30"/>
      <c r="AI9" s="12"/>
      <c r="AJ9" s="31"/>
      <c r="AK9" s="4"/>
      <c r="AL9" s="32"/>
      <c r="AM9" s="32"/>
      <c r="AO9" s="33"/>
      <c r="AR9" s="34"/>
      <c r="AS9" s="34"/>
      <c r="AT9" s="35"/>
      <c r="AU9" s="35"/>
      <c r="AV9" s="35"/>
      <c r="AW9" s="35"/>
      <c r="AY9" s="33"/>
      <c r="AZ9" s="18"/>
      <c r="BA9" s="18"/>
      <c r="BB9" s="34"/>
      <c r="BC9" s="36"/>
      <c r="BD9" s="35"/>
      <c r="BE9" s="34"/>
      <c r="BF9" s="36"/>
      <c r="BG9" s="35"/>
    </row>
    <row r="10" spans="2:59" ht="21">
      <c r="B10" s="23">
        <f t="shared" si="2"/>
        <v>8</v>
      </c>
      <c r="C10" s="22">
        <v>8</v>
      </c>
      <c r="E10" s="15">
        <f t="shared" si="3"/>
        <v>35</v>
      </c>
      <c r="F10" s="15">
        <f t="shared" si="4"/>
        <v>40</v>
      </c>
      <c r="G10" s="15" t="str">
        <f t="shared" si="0"/>
        <v>[35,39]</v>
      </c>
      <c r="H10" s="16">
        <f t="shared" si="1"/>
        <v>25</v>
      </c>
      <c r="M10" s="4"/>
      <c r="N10" s="4"/>
      <c r="R10" s="4"/>
      <c r="S10" s="8"/>
      <c r="T10" s="8"/>
      <c r="U10"/>
      <c r="V10"/>
      <c r="Y10" s="28"/>
      <c r="Z10" s="29"/>
      <c r="AD10" s="4"/>
      <c r="AE10" s="4"/>
      <c r="AF10" s="30"/>
      <c r="AG10" s="30"/>
      <c r="AI10" s="12"/>
      <c r="AJ10" s="31"/>
      <c r="AK10" s="4"/>
      <c r="AL10" s="32"/>
      <c r="AM10" s="32"/>
      <c r="AO10" s="33"/>
      <c r="AR10" s="34"/>
      <c r="AS10" s="34"/>
      <c r="AT10" s="35"/>
      <c r="AU10" s="35"/>
      <c r="AV10" s="35"/>
      <c r="AW10" s="35"/>
      <c r="AY10" s="33"/>
      <c r="AZ10" s="18"/>
      <c r="BA10" s="18"/>
      <c r="BB10" s="34"/>
      <c r="BC10" s="36"/>
      <c r="BD10" s="35"/>
      <c r="BE10" s="34"/>
      <c r="BF10" s="36"/>
      <c r="BG10" s="35"/>
    </row>
    <row r="11" spans="2:59" ht="21">
      <c r="B11" s="23">
        <f t="shared" si="2"/>
        <v>9</v>
      </c>
      <c r="C11" s="22">
        <v>1</v>
      </c>
      <c r="E11" s="15">
        <f t="shared" si="3"/>
        <v>40</v>
      </c>
      <c r="F11" s="15">
        <f t="shared" si="4"/>
        <v>45</v>
      </c>
      <c r="G11" s="15" t="str">
        <f t="shared" si="0"/>
        <v>[40,44]</v>
      </c>
      <c r="H11" s="16">
        <f t="shared" si="1"/>
        <v>25</v>
      </c>
      <c r="M11" s="4"/>
      <c r="N11" s="4"/>
      <c r="R11" s="4"/>
      <c r="S11" s="8"/>
      <c r="T11" s="8"/>
      <c r="U11" s="8"/>
      <c r="Y11" s="28"/>
      <c r="Z11" s="29"/>
      <c r="AD11" s="4"/>
      <c r="AE11" s="4"/>
      <c r="AF11" s="30"/>
      <c r="AG11" s="30"/>
      <c r="AI11" s="12"/>
      <c r="AJ11" s="31"/>
      <c r="AK11" s="4"/>
      <c r="AL11" s="32"/>
      <c r="AM11" s="32"/>
      <c r="AO11" s="33"/>
      <c r="AR11" s="34"/>
      <c r="AS11" s="34"/>
      <c r="AT11" s="35"/>
      <c r="AU11" s="35"/>
      <c r="AV11" s="35"/>
      <c r="AW11" s="35"/>
      <c r="AY11" s="33"/>
      <c r="AZ11" s="18"/>
      <c r="BA11" s="18"/>
      <c r="BB11" s="34"/>
      <c r="BC11" s="36"/>
      <c r="BD11" s="35"/>
      <c r="BE11" s="34"/>
      <c r="BF11" s="36"/>
      <c r="BG11" s="35"/>
    </row>
    <row r="12" spans="2:59" ht="21">
      <c r="B12" s="23">
        <f>B11+1</f>
        <v>10</v>
      </c>
      <c r="C12" s="22">
        <v>6</v>
      </c>
      <c r="E12" s="15">
        <f t="shared" si="3"/>
        <v>45</v>
      </c>
      <c r="F12" s="15">
        <f t="shared" si="4"/>
        <v>50</v>
      </c>
      <c r="G12" s="15" t="str">
        <f t="shared" si="0"/>
        <v>[45,49]</v>
      </c>
      <c r="H12" s="16">
        <f t="shared" si="1"/>
        <v>33</v>
      </c>
      <c r="M12" s="4"/>
      <c r="N12" s="4"/>
      <c r="R12" s="4"/>
      <c r="S12" s="8"/>
      <c r="T12" s="8"/>
      <c r="U12" s="8"/>
      <c r="Y12" s="28"/>
      <c r="Z12" s="29"/>
      <c r="AD12" s="4"/>
      <c r="AE12" s="4"/>
      <c r="AF12" s="30"/>
      <c r="AG12" s="30"/>
      <c r="AI12" s="12"/>
      <c r="AJ12" s="31"/>
      <c r="AK12" s="4"/>
      <c r="AL12" s="32"/>
      <c r="AM12" s="32"/>
      <c r="AO12" s="33"/>
      <c r="AR12" s="34"/>
      <c r="AS12" s="34"/>
      <c r="AT12" s="35"/>
      <c r="AU12" s="35"/>
      <c r="AV12" s="35"/>
      <c r="AW12" s="35"/>
      <c r="AY12" s="33"/>
      <c r="AZ12" s="18"/>
      <c r="BA12" s="18"/>
      <c r="BB12" s="34"/>
      <c r="BC12" s="36"/>
      <c r="BD12" s="35"/>
      <c r="BE12" s="34"/>
      <c r="BF12" s="36"/>
      <c r="BG12" s="35"/>
    </row>
    <row r="13" spans="2:59" ht="21">
      <c r="B13" s="23">
        <f t="shared" si="2"/>
        <v>11</v>
      </c>
      <c r="C13" s="22">
        <v>4</v>
      </c>
      <c r="E13" s="15">
        <f t="shared" si="3"/>
        <v>50</v>
      </c>
      <c r="F13" s="15">
        <f t="shared" si="4"/>
        <v>55</v>
      </c>
      <c r="G13" s="15" t="str">
        <f t="shared" si="0"/>
        <v>[50,54]</v>
      </c>
      <c r="H13" s="16">
        <f t="shared" si="1"/>
        <v>31</v>
      </c>
      <c r="M13" s="4"/>
      <c r="N13" s="4"/>
      <c r="R13" s="4"/>
      <c r="S13" s="8"/>
      <c r="T13" s="8"/>
      <c r="U13" s="8"/>
      <c r="Y13" s="28"/>
      <c r="Z13" s="29"/>
      <c r="AD13" s="4"/>
      <c r="AE13" s="4"/>
      <c r="AF13" s="30"/>
      <c r="AG13" s="30"/>
      <c r="AI13" s="12"/>
      <c r="AJ13" s="31"/>
      <c r="AK13" s="4"/>
      <c r="AL13" s="32"/>
      <c r="AM13" s="32"/>
      <c r="AO13" s="33"/>
      <c r="AR13" s="34"/>
      <c r="AS13" s="34"/>
      <c r="AT13" s="35"/>
      <c r="AU13" s="35"/>
      <c r="AV13" s="35"/>
      <c r="AW13" s="35"/>
      <c r="AY13" s="33"/>
      <c r="AZ13" s="18"/>
      <c r="BA13" s="18"/>
      <c r="BB13" s="34"/>
      <c r="BC13" s="36"/>
      <c r="BD13" s="35"/>
      <c r="BE13" s="34"/>
      <c r="BF13" s="36"/>
      <c r="BG13" s="35"/>
    </row>
    <row r="14" spans="2:59" ht="21">
      <c r="B14" s="23">
        <f t="shared" si="2"/>
        <v>12</v>
      </c>
      <c r="C14" s="22">
        <v>7</v>
      </c>
      <c r="E14" s="15">
        <f t="shared" si="3"/>
        <v>55</v>
      </c>
      <c r="F14" s="15">
        <f t="shared" si="4"/>
        <v>60</v>
      </c>
      <c r="G14" s="15" t="str">
        <f t="shared" si="0"/>
        <v>[55,59]</v>
      </c>
      <c r="H14" s="16">
        <f t="shared" si="1"/>
        <v>16</v>
      </c>
      <c r="M14" s="4"/>
      <c r="N14" s="4"/>
      <c r="R14" s="4"/>
      <c r="S14" s="8"/>
      <c r="T14" s="8"/>
      <c r="U14" s="8"/>
      <c r="Y14" s="28"/>
      <c r="Z14" s="29"/>
      <c r="AD14" s="4"/>
      <c r="AE14" s="4"/>
      <c r="AF14" s="30"/>
      <c r="AG14" s="30"/>
      <c r="AI14" s="12"/>
      <c r="AJ14" s="31"/>
      <c r="AK14" s="4"/>
      <c r="AL14" s="32"/>
      <c r="AM14" s="32"/>
      <c r="AO14" s="33"/>
      <c r="AR14" s="34"/>
      <c r="AS14" s="34"/>
      <c r="AT14" s="35"/>
      <c r="AU14" s="35"/>
      <c r="AV14" s="35"/>
      <c r="AW14" s="35"/>
      <c r="AY14" s="33"/>
      <c r="AZ14" s="18"/>
      <c r="BA14" s="18"/>
      <c r="BB14" s="34"/>
      <c r="BC14" s="36"/>
      <c r="BD14" s="35"/>
      <c r="BE14" s="34"/>
      <c r="BF14" s="36"/>
      <c r="BG14" s="35"/>
    </row>
    <row r="15" spans="2:59" ht="21">
      <c r="B15" s="23">
        <f t="shared" si="2"/>
        <v>13</v>
      </c>
      <c r="C15" s="22">
        <v>8</v>
      </c>
      <c r="E15" s="15">
        <f t="shared" si="3"/>
        <v>60</v>
      </c>
      <c r="F15" s="15">
        <f t="shared" si="4"/>
        <v>65</v>
      </c>
      <c r="G15" s="15" t="str">
        <f t="shared" si="0"/>
        <v>[60,64]</v>
      </c>
      <c r="H15" s="16">
        <f t="shared" si="1"/>
        <v>25</v>
      </c>
      <c r="M15" s="4"/>
      <c r="N15" s="4"/>
      <c r="R15" s="4"/>
      <c r="S15" s="8"/>
      <c r="T15" s="8"/>
      <c r="U15" s="8"/>
      <c r="Y15" s="28"/>
      <c r="Z15" s="29"/>
      <c r="AD15" s="4"/>
      <c r="AE15" s="4"/>
      <c r="AF15" s="30"/>
      <c r="AG15" s="30"/>
      <c r="AI15" s="12"/>
      <c r="AJ15" s="31"/>
      <c r="AK15" s="4"/>
      <c r="AL15" s="32"/>
      <c r="AM15" s="32"/>
      <c r="AO15" s="33"/>
      <c r="AR15" s="34"/>
      <c r="AS15" s="34"/>
      <c r="AT15" s="35"/>
      <c r="AU15" s="35"/>
      <c r="AV15" s="35"/>
      <c r="AW15" s="35"/>
      <c r="AY15" s="33"/>
      <c r="AZ15" s="18"/>
      <c r="BA15" s="18"/>
      <c r="BB15" s="34"/>
      <c r="BC15" s="36"/>
      <c r="BD15" s="35"/>
      <c r="BE15" s="34"/>
      <c r="BF15" s="36"/>
      <c r="BG15" s="35"/>
    </row>
    <row r="16" spans="2:59" ht="20.25">
      <c r="B16" s="23">
        <f t="shared" si="2"/>
        <v>14</v>
      </c>
      <c r="C16" s="22">
        <v>5</v>
      </c>
      <c r="E16" s="15">
        <f t="shared" si="3"/>
        <v>65</v>
      </c>
      <c r="F16" s="15">
        <f t="shared" si="4"/>
        <v>70</v>
      </c>
      <c r="G16" s="15" t="str">
        <f t="shared" si="0"/>
        <v>[65,69]</v>
      </c>
      <c r="H16" s="16">
        <f t="shared" si="1"/>
        <v>28</v>
      </c>
      <c r="M16" s="4"/>
      <c r="N16" s="4"/>
      <c r="R16" s="4"/>
      <c r="S16" s="8"/>
      <c r="T16" s="8"/>
      <c r="U16" s="8"/>
      <c r="Z16"/>
      <c r="AD16" s="4"/>
      <c r="AE16" s="4"/>
      <c r="AF16" s="30"/>
      <c r="AG16" s="30"/>
      <c r="AI16" s="12"/>
      <c r="AJ16" s="31"/>
      <c r="AK16" s="4"/>
      <c r="AL16" s="32"/>
      <c r="AM16" s="32"/>
      <c r="AO16" s="33"/>
      <c r="AR16" s="34"/>
      <c r="AS16" s="34"/>
      <c r="AT16" s="35"/>
      <c r="AU16" s="35"/>
      <c r="AV16" s="35"/>
      <c r="AW16" s="35"/>
      <c r="AY16" s="33"/>
      <c r="AZ16" s="18"/>
      <c r="BA16" s="18"/>
      <c r="BB16" s="34"/>
      <c r="BC16" s="36"/>
      <c r="BD16" s="35"/>
      <c r="BE16" s="34"/>
      <c r="BF16" s="36"/>
      <c r="BG16" s="35"/>
    </row>
    <row r="17" spans="2:59" ht="20.25">
      <c r="B17" s="23">
        <f t="shared" si="2"/>
        <v>15</v>
      </c>
      <c r="C17" s="22">
        <v>4</v>
      </c>
      <c r="E17" s="15">
        <f t="shared" si="3"/>
        <v>70</v>
      </c>
      <c r="F17" s="15">
        <f t="shared" si="4"/>
        <v>75</v>
      </c>
      <c r="G17" s="15" t="str">
        <f t="shared" si="0"/>
        <v>[70,74]</v>
      </c>
      <c r="H17" s="16">
        <f t="shared" si="1"/>
        <v>6</v>
      </c>
      <c r="M17" s="4"/>
      <c r="N17" s="4"/>
      <c r="R17" s="4"/>
      <c r="S17" s="8"/>
      <c r="T17" s="8"/>
      <c r="U17" s="8"/>
      <c r="Z17"/>
      <c r="AD17" s="4"/>
      <c r="AF17" s="12"/>
      <c r="AG17" s="38"/>
      <c r="AI17" s="12"/>
      <c r="AJ17" s="31"/>
      <c r="AK17" s="4"/>
      <c r="AL17" s="32"/>
      <c r="AM17" s="32"/>
      <c r="AR17" s="34"/>
      <c r="AT17" s="39"/>
      <c r="AU17" s="39"/>
      <c r="AV17" s="40"/>
      <c r="AW17" s="40"/>
      <c r="AY17" s="18"/>
      <c r="AZ17" s="18"/>
      <c r="BA17" s="18"/>
      <c r="BB17" s="34"/>
      <c r="BC17" s="39"/>
      <c r="BD17" s="39"/>
      <c r="BE17" s="18"/>
      <c r="BF17" s="40"/>
      <c r="BG17" s="40"/>
    </row>
    <row r="18" spans="2:59" ht="20.25">
      <c r="B18" s="23">
        <f t="shared" si="2"/>
        <v>16</v>
      </c>
      <c r="C18" s="22">
        <v>3</v>
      </c>
      <c r="R18" s="4"/>
      <c r="S18" s="8"/>
      <c r="T18" s="8"/>
      <c r="U18" s="8"/>
      <c r="Z18"/>
      <c r="AI18" s="12"/>
      <c r="AJ18" s="31"/>
      <c r="AK18" s="4"/>
      <c r="AL18" s="32"/>
      <c r="AM18" s="32"/>
    </row>
    <row r="19" spans="2:59" ht="20.25">
      <c r="B19" s="23">
        <f t="shared" si="2"/>
        <v>17</v>
      </c>
      <c r="C19" s="22">
        <v>9</v>
      </c>
      <c r="R19" s="4"/>
      <c r="S19" s="8"/>
      <c r="T19" s="8"/>
      <c r="U19" s="8"/>
      <c r="Z19"/>
      <c r="AI19" s="12"/>
      <c r="AJ19" s="31"/>
      <c r="AK19" s="4"/>
      <c r="AL19" s="32"/>
      <c r="AM19" s="32"/>
      <c r="BB19" s="4"/>
    </row>
    <row r="20" spans="2:59" ht="20.25">
      <c r="B20" s="23">
        <f t="shared" si="2"/>
        <v>18</v>
      </c>
      <c r="C20" s="22">
        <v>5</v>
      </c>
      <c r="R20" s="4"/>
      <c r="S20" s="8"/>
      <c r="T20" s="8"/>
      <c r="U20" s="8"/>
      <c r="Z20"/>
      <c r="AI20" s="12"/>
      <c r="AJ20" s="31"/>
      <c r="AK20" s="4"/>
      <c r="AL20" s="32"/>
      <c r="AM20" s="32"/>
      <c r="BB20" s="4"/>
    </row>
    <row r="21" spans="2:59" ht="20.25">
      <c r="B21" s="23">
        <f t="shared" si="2"/>
        <v>19</v>
      </c>
      <c r="C21" s="22">
        <v>5</v>
      </c>
      <c r="R21" s="4"/>
      <c r="S21" s="8"/>
      <c r="T21" s="8"/>
      <c r="U21" s="8"/>
      <c r="AI21" s="12"/>
      <c r="AJ21" s="31"/>
      <c r="AK21" s="4"/>
      <c r="AL21" s="32"/>
      <c r="AM21" s="32"/>
      <c r="BB21" s="4"/>
    </row>
    <row r="22" spans="2:59" ht="20.25">
      <c r="B22" s="23">
        <f t="shared" si="2"/>
        <v>20</v>
      </c>
      <c r="C22" s="22">
        <v>5</v>
      </c>
      <c r="R22" s="4"/>
      <c r="S22" s="8"/>
      <c r="T22" s="8"/>
      <c r="U22" s="8"/>
      <c r="AI22" s="12"/>
      <c r="AJ22" s="31"/>
      <c r="AK22" s="4"/>
      <c r="AL22" s="32"/>
      <c r="AM22" s="32"/>
      <c r="BB22" s="4"/>
    </row>
    <row r="23" spans="2:59" ht="20.25">
      <c r="B23" s="23">
        <f t="shared" si="2"/>
        <v>21</v>
      </c>
      <c r="C23" s="22">
        <v>1</v>
      </c>
      <c r="R23" s="4"/>
      <c r="S23" s="8"/>
      <c r="T23" s="8"/>
      <c r="U23" s="8"/>
      <c r="AB23" s="41"/>
      <c r="AD23" s="4"/>
      <c r="AE23" s="4"/>
      <c r="AF23" s="30"/>
      <c r="AG23" s="30"/>
      <c r="AI23" s="12"/>
      <c r="AJ23" s="31"/>
      <c r="AK23" s="4"/>
      <c r="AL23" s="32"/>
      <c r="AM23" s="32"/>
      <c r="BB23" s="4"/>
    </row>
    <row r="24" spans="2:59" ht="20.25">
      <c r="B24" s="23">
        <f t="shared" si="2"/>
        <v>22</v>
      </c>
      <c r="C24" s="22">
        <v>9</v>
      </c>
      <c r="R24" s="4"/>
      <c r="S24" s="8"/>
      <c r="T24" s="8"/>
      <c r="U24" s="8"/>
      <c r="AB24" s="41"/>
      <c r="AD24" s="4"/>
      <c r="AE24" s="4"/>
      <c r="AF24" s="30"/>
      <c r="AG24" s="30"/>
      <c r="AI24" s="12"/>
      <c r="AJ24" s="31"/>
      <c r="AK24" s="4"/>
      <c r="AL24" s="32"/>
      <c r="AM24" s="32"/>
      <c r="BB24" s="4"/>
    </row>
    <row r="25" spans="2:59" ht="20.25">
      <c r="B25" s="23">
        <f t="shared" si="2"/>
        <v>23</v>
      </c>
      <c r="C25" s="22">
        <v>2</v>
      </c>
      <c r="R25" s="4"/>
      <c r="S25" s="8"/>
      <c r="T25" s="8"/>
      <c r="U25" s="8"/>
      <c r="AB25" s="41"/>
      <c r="AD25" s="4"/>
      <c r="AE25" s="4"/>
      <c r="AF25" s="30"/>
      <c r="AG25" s="30"/>
      <c r="AI25" s="12"/>
      <c r="AJ25" s="31"/>
      <c r="AK25" s="4"/>
      <c r="AL25" s="32"/>
      <c r="AM25" s="32"/>
      <c r="BB25" s="4"/>
    </row>
    <row r="26" spans="2:59" ht="20.25">
      <c r="B26" s="23">
        <f t="shared" si="2"/>
        <v>24</v>
      </c>
      <c r="C26" s="22">
        <v>3</v>
      </c>
      <c r="R26" s="4"/>
      <c r="S26" s="8"/>
      <c r="T26" s="8"/>
      <c r="U26" s="8"/>
      <c r="AB26" s="41"/>
      <c r="AD26" s="4"/>
      <c r="AE26" s="4"/>
      <c r="AF26" s="30"/>
      <c r="AG26" s="30"/>
      <c r="AI26" s="12"/>
      <c r="AJ26" s="31"/>
      <c r="AK26" s="4"/>
      <c r="AL26" s="32"/>
      <c r="AM26" s="32"/>
      <c r="BB26" s="4"/>
    </row>
    <row r="27" spans="2:59" ht="20.25">
      <c r="B27" s="23">
        <f t="shared" si="2"/>
        <v>25</v>
      </c>
      <c r="C27" s="22">
        <v>6</v>
      </c>
      <c r="R27" s="4"/>
      <c r="S27" s="8"/>
      <c r="T27" s="8"/>
      <c r="U27" s="8"/>
      <c r="AB27" s="41"/>
      <c r="AD27" s="4"/>
      <c r="AE27" s="4"/>
      <c r="AF27" s="30"/>
      <c r="AG27" s="30"/>
      <c r="AI27" s="12"/>
      <c r="AJ27" s="31"/>
      <c r="AK27" s="4"/>
      <c r="AL27" s="32"/>
      <c r="AM27" s="32"/>
      <c r="BB27" s="4"/>
    </row>
    <row r="28" spans="2:59" ht="20.25">
      <c r="B28" s="23">
        <f t="shared" si="2"/>
        <v>26</v>
      </c>
      <c r="C28" s="22">
        <v>1</v>
      </c>
      <c r="R28" s="4"/>
      <c r="S28" s="8"/>
      <c r="T28" s="8"/>
      <c r="U28" s="8"/>
      <c r="AB28" s="41"/>
      <c r="AD28" s="4"/>
      <c r="AE28" s="4"/>
      <c r="AF28" s="30"/>
      <c r="AG28" s="30"/>
      <c r="AI28" s="12"/>
      <c r="AJ28" s="31"/>
      <c r="AK28" s="4"/>
      <c r="AL28" s="32"/>
      <c r="AM28" s="32"/>
      <c r="BB28" s="4"/>
    </row>
    <row r="29" spans="2:59" ht="20.25">
      <c r="B29" s="23">
        <f t="shared" si="2"/>
        <v>27</v>
      </c>
      <c r="C29" s="22">
        <v>2</v>
      </c>
      <c r="R29" s="4"/>
      <c r="S29" s="8"/>
      <c r="T29" s="8"/>
      <c r="U29" s="8"/>
      <c r="AB29" s="41"/>
      <c r="AD29" s="4"/>
      <c r="AE29" s="4"/>
      <c r="AF29" s="30"/>
      <c r="AG29" s="30"/>
      <c r="AI29" s="12"/>
      <c r="AJ29" s="31"/>
      <c r="AK29" s="4"/>
      <c r="AL29" s="32"/>
      <c r="AM29" s="32"/>
      <c r="BB29" s="4"/>
    </row>
    <row r="30" spans="2:59" ht="20.25">
      <c r="B30" s="23">
        <f t="shared" si="2"/>
        <v>28</v>
      </c>
      <c r="C30" s="22">
        <v>2</v>
      </c>
      <c r="R30" s="4"/>
      <c r="S30" s="8"/>
      <c r="T30" s="8"/>
      <c r="U30" s="8"/>
      <c r="AB30" s="41"/>
      <c r="AD30" s="4"/>
      <c r="AE30" s="4"/>
      <c r="AF30" s="30"/>
      <c r="AG30" s="30"/>
      <c r="AI30" s="12"/>
      <c r="AJ30" s="31"/>
      <c r="AK30" s="4"/>
      <c r="AL30" s="32"/>
      <c r="AM30" s="32"/>
      <c r="BB30" s="4"/>
    </row>
    <row r="31" spans="2:59" ht="20.25">
      <c r="B31" s="23">
        <f t="shared" si="2"/>
        <v>29</v>
      </c>
      <c r="C31" s="22">
        <v>7</v>
      </c>
      <c r="R31" s="4"/>
      <c r="S31" s="8"/>
      <c r="T31" s="8"/>
      <c r="U31" s="8"/>
      <c r="AB31" s="41"/>
      <c r="AD31" s="4"/>
      <c r="AE31" s="4"/>
      <c r="AF31" s="30"/>
      <c r="AG31" s="30"/>
      <c r="AI31" s="12"/>
      <c r="AJ31" s="31"/>
      <c r="AK31" s="4"/>
      <c r="AL31" s="32"/>
      <c r="AM31" s="32"/>
      <c r="BB31" s="4"/>
    </row>
    <row r="32" spans="2:59" ht="20.25">
      <c r="B32" s="23">
        <f t="shared" si="2"/>
        <v>30</v>
      </c>
      <c r="C32" s="22">
        <v>7</v>
      </c>
      <c r="R32" s="4"/>
      <c r="S32" s="8"/>
      <c r="T32" s="8"/>
      <c r="U32" s="8"/>
      <c r="AB32" s="41"/>
      <c r="AD32" s="4"/>
      <c r="AE32" s="4"/>
      <c r="AF32" s="30"/>
      <c r="AG32" s="30"/>
      <c r="AI32" s="12"/>
      <c r="AJ32" s="31"/>
      <c r="AK32" s="4"/>
      <c r="AL32" s="32"/>
      <c r="AM32" s="32"/>
      <c r="BB32" s="4"/>
    </row>
    <row r="33" spans="2:54" ht="20.25">
      <c r="B33" s="23">
        <f t="shared" si="2"/>
        <v>31</v>
      </c>
      <c r="C33" s="22">
        <v>2</v>
      </c>
      <c r="R33" s="4"/>
      <c r="S33" s="8"/>
      <c r="T33" s="8"/>
      <c r="U33" s="8"/>
      <c r="AB33" s="41"/>
      <c r="AD33" s="4"/>
      <c r="AE33" s="4"/>
      <c r="AF33" s="30"/>
      <c r="AG33" s="30"/>
      <c r="AI33" s="12"/>
      <c r="AJ33" s="31"/>
      <c r="AK33" s="4"/>
      <c r="AL33" s="32"/>
      <c r="AM33" s="32"/>
      <c r="BB33" s="4"/>
    </row>
    <row r="34" spans="2:54" ht="20.25">
      <c r="B34" s="23">
        <f t="shared" si="2"/>
        <v>32</v>
      </c>
      <c r="C34" s="22">
        <v>8</v>
      </c>
      <c r="R34" s="4"/>
      <c r="S34" s="8"/>
      <c r="T34" s="8"/>
      <c r="U34" s="8"/>
      <c r="AB34" s="41"/>
      <c r="AD34" s="4"/>
      <c r="AE34" s="4"/>
      <c r="AF34" s="30"/>
      <c r="AG34" s="30"/>
      <c r="AI34" s="12"/>
      <c r="AJ34" s="31"/>
      <c r="AK34" s="4"/>
      <c r="AL34" s="32"/>
      <c r="AM34" s="32"/>
      <c r="BB34" s="4"/>
    </row>
    <row r="35" spans="2:54" ht="20.25">
      <c r="B35" s="23">
        <f t="shared" si="2"/>
        <v>33</v>
      </c>
      <c r="C35" s="22">
        <v>6</v>
      </c>
      <c r="R35" s="4"/>
      <c r="S35" s="8"/>
      <c r="T35" s="8"/>
      <c r="U35" s="8"/>
      <c r="AB35" s="41"/>
      <c r="AD35" s="4"/>
      <c r="AE35" s="4"/>
      <c r="AF35" s="30"/>
      <c r="AG35" s="30"/>
      <c r="AI35" s="12"/>
      <c r="AJ35" s="31"/>
      <c r="AK35" s="4"/>
      <c r="AL35" s="32"/>
      <c r="AM35" s="32"/>
      <c r="BB35" s="4"/>
    </row>
    <row r="36" spans="2:54" ht="20.25">
      <c r="B36" s="23">
        <f t="shared" si="2"/>
        <v>34</v>
      </c>
      <c r="C36" s="22">
        <v>5</v>
      </c>
      <c r="R36" s="4"/>
      <c r="S36" s="8"/>
      <c r="T36" s="8"/>
      <c r="U36" s="8"/>
      <c r="AB36" s="41"/>
      <c r="AD36" s="4"/>
      <c r="AE36" s="4"/>
      <c r="AF36" s="30"/>
      <c r="AG36" s="30"/>
      <c r="AI36" s="12"/>
      <c r="AJ36" s="31"/>
      <c r="AK36" s="4"/>
      <c r="AL36" s="32"/>
      <c r="AM36" s="32"/>
      <c r="BB36" s="4"/>
    </row>
    <row r="37" spans="2:54" ht="20.25">
      <c r="B37" s="23">
        <f t="shared" si="2"/>
        <v>35</v>
      </c>
      <c r="C37" s="22">
        <v>1</v>
      </c>
      <c r="R37" s="4"/>
      <c r="S37" s="8"/>
      <c r="T37" s="8"/>
      <c r="U37" s="8"/>
      <c r="AB37" s="41"/>
      <c r="AD37" s="4"/>
      <c r="AE37" s="4"/>
      <c r="AF37" s="30"/>
      <c r="AG37" s="30"/>
      <c r="AI37" s="12"/>
      <c r="AJ37" s="31"/>
      <c r="AK37" s="4"/>
      <c r="AL37" s="32"/>
      <c r="AM37" s="32"/>
    </row>
    <row r="38" spans="2:54" ht="20.25">
      <c r="B38" s="23">
        <f t="shared" si="2"/>
        <v>36</v>
      </c>
      <c r="C38" s="22">
        <v>3</v>
      </c>
      <c r="R38" s="4"/>
      <c r="S38" s="8"/>
      <c r="T38" s="8"/>
      <c r="U38" s="8"/>
      <c r="AD38" s="4"/>
      <c r="AF38" s="12"/>
      <c r="AG38" s="38"/>
      <c r="AI38" s="12"/>
      <c r="AJ38" s="31"/>
      <c r="AK38" s="4"/>
      <c r="AL38" s="32"/>
      <c r="AM38" s="32"/>
    </row>
    <row r="39" spans="2:54" ht="20.25">
      <c r="B39" s="23">
        <f t="shared" si="2"/>
        <v>37</v>
      </c>
      <c r="C39" s="22">
        <v>8</v>
      </c>
      <c r="R39" s="4"/>
      <c r="S39" s="8"/>
      <c r="T39" s="8"/>
      <c r="U39" s="8"/>
      <c r="AI39" s="12"/>
      <c r="AJ39" s="31"/>
      <c r="AK39" s="4"/>
      <c r="AL39" s="32"/>
      <c r="AM39" s="32"/>
    </row>
    <row r="40" spans="2:54" ht="20.25">
      <c r="B40" s="23">
        <f t="shared" si="2"/>
        <v>38</v>
      </c>
      <c r="C40" s="22">
        <v>8</v>
      </c>
      <c r="R40" s="4"/>
      <c r="S40" s="8"/>
      <c r="T40" s="8"/>
      <c r="U40" s="8"/>
      <c r="AI40" s="12"/>
      <c r="AJ40" s="31"/>
      <c r="AK40" s="4"/>
      <c r="AL40" s="32"/>
      <c r="AM40" s="32"/>
    </row>
    <row r="41" spans="2:54" ht="20.25">
      <c r="B41" s="23">
        <f t="shared" si="2"/>
        <v>39</v>
      </c>
      <c r="C41" s="22">
        <v>1</v>
      </c>
      <c r="R41" s="4"/>
      <c r="S41" s="8"/>
      <c r="T41" s="8"/>
      <c r="U41" s="8"/>
      <c r="AI41" s="12"/>
      <c r="AJ41" s="31"/>
      <c r="AK41" s="4"/>
      <c r="AL41" s="32"/>
      <c r="AM41" s="32"/>
    </row>
    <row r="42" spans="2:54" ht="20.25">
      <c r="B42" s="23">
        <f t="shared" si="2"/>
        <v>40</v>
      </c>
      <c r="C42" s="22">
        <v>5</v>
      </c>
      <c r="R42" s="4"/>
      <c r="S42" s="8"/>
      <c r="T42" s="8"/>
      <c r="U42" s="8"/>
      <c r="AI42" s="12"/>
      <c r="AJ42" s="31"/>
      <c r="AK42" s="4"/>
      <c r="AL42" s="32"/>
      <c r="AM42" s="32"/>
    </row>
    <row r="43" spans="2:54" ht="20.25">
      <c r="B43" s="23">
        <f t="shared" si="2"/>
        <v>41</v>
      </c>
      <c r="C43" s="22">
        <v>5</v>
      </c>
      <c r="Q43" s="8"/>
      <c r="R43" s="8"/>
      <c r="S43" s="8"/>
      <c r="T43" s="8"/>
      <c r="U43" s="8"/>
      <c r="AI43" s="12"/>
      <c r="AJ43" s="31"/>
      <c r="AK43" s="4"/>
      <c r="AL43" s="32"/>
      <c r="AM43" s="32"/>
    </row>
    <row r="44" spans="2:54" ht="20.25">
      <c r="B44" s="23">
        <f t="shared" si="2"/>
        <v>42</v>
      </c>
      <c r="C44" s="22">
        <v>7</v>
      </c>
      <c r="Q44" s="8"/>
      <c r="R44" s="8"/>
      <c r="S44" s="8"/>
      <c r="T44" s="8"/>
      <c r="U44" s="8"/>
      <c r="AI44" s="12"/>
      <c r="AJ44" s="31"/>
      <c r="AK44" s="4"/>
      <c r="AL44" s="32"/>
      <c r="AM44" s="32"/>
    </row>
    <row r="45" spans="2:54" ht="20.25">
      <c r="B45" s="23">
        <f t="shared" si="2"/>
        <v>43</v>
      </c>
      <c r="C45" s="22">
        <v>1</v>
      </c>
      <c r="Q45" s="8"/>
      <c r="R45" s="8"/>
      <c r="S45" s="8"/>
      <c r="T45" s="8"/>
      <c r="U45" s="8"/>
      <c r="AI45" s="12"/>
      <c r="AJ45" s="31"/>
      <c r="AK45" s="4"/>
      <c r="AL45" s="32"/>
      <c r="AM45" s="32"/>
    </row>
    <row r="46" spans="2:54" ht="20.25">
      <c r="B46" s="23">
        <f t="shared" si="2"/>
        <v>44</v>
      </c>
      <c r="C46" s="22">
        <v>6</v>
      </c>
      <c r="Q46" s="8"/>
      <c r="R46" s="8"/>
      <c r="S46" s="8"/>
      <c r="T46" s="8"/>
      <c r="U46" s="8"/>
      <c r="AI46" s="12"/>
      <c r="AJ46" s="31"/>
      <c r="AK46" s="4"/>
      <c r="AL46" s="32"/>
      <c r="AM46" s="32"/>
    </row>
    <row r="47" spans="2:54" ht="20.25">
      <c r="B47" s="23">
        <f t="shared" si="2"/>
        <v>45</v>
      </c>
      <c r="C47" s="22">
        <v>6</v>
      </c>
      <c r="Q47" s="8"/>
      <c r="R47" s="8"/>
      <c r="S47" s="8"/>
      <c r="T47" s="8"/>
      <c r="U47" s="8"/>
      <c r="AI47" s="12"/>
      <c r="AJ47" s="31"/>
      <c r="AK47" s="4"/>
      <c r="AL47" s="32"/>
      <c r="AM47" s="32"/>
    </row>
    <row r="48" spans="2:54" ht="20.25">
      <c r="B48" s="23">
        <f t="shared" si="2"/>
        <v>46</v>
      </c>
      <c r="C48" s="22">
        <v>5</v>
      </c>
      <c r="Q48" s="8"/>
      <c r="R48" s="8"/>
      <c r="S48" s="8"/>
      <c r="T48" s="8"/>
      <c r="U48" s="8"/>
      <c r="AI48" s="12"/>
      <c r="AJ48" s="31"/>
      <c r="AK48" s="4"/>
      <c r="AL48" s="32"/>
      <c r="AM48" s="32"/>
    </row>
    <row r="49" spans="2:39" ht="20.25">
      <c r="B49" s="23">
        <f t="shared" si="2"/>
        <v>47</v>
      </c>
      <c r="C49" s="22">
        <v>8</v>
      </c>
      <c r="Q49" s="8"/>
      <c r="R49" s="8"/>
      <c r="S49" s="8"/>
      <c r="T49" s="8"/>
      <c r="U49" s="8"/>
      <c r="AI49" s="12"/>
      <c r="AJ49" s="31"/>
      <c r="AK49" s="4"/>
      <c r="AL49" s="32"/>
      <c r="AM49" s="32"/>
    </row>
    <row r="50" spans="2:39" ht="20.25">
      <c r="B50" s="23">
        <f t="shared" si="2"/>
        <v>48</v>
      </c>
      <c r="C50" s="22">
        <v>9</v>
      </c>
      <c r="Q50" s="8"/>
      <c r="R50" s="8"/>
      <c r="S50" s="8"/>
      <c r="T50" s="8"/>
      <c r="U50" s="8"/>
      <c r="AI50" s="12"/>
      <c r="AJ50" s="31"/>
      <c r="AK50" s="4"/>
      <c r="AL50" s="32"/>
      <c r="AM50" s="32"/>
    </row>
    <row r="51" spans="2:39" ht="20.25">
      <c r="B51" s="23">
        <f t="shared" si="2"/>
        <v>49</v>
      </c>
      <c r="C51" s="22">
        <v>9</v>
      </c>
      <c r="Q51" s="8"/>
      <c r="R51" s="8"/>
      <c r="S51" s="8"/>
      <c r="T51" s="8"/>
      <c r="U51" s="8"/>
      <c r="AI51" s="12"/>
      <c r="AJ51" s="31"/>
      <c r="AK51" s="4"/>
      <c r="AL51" s="32"/>
      <c r="AM51" s="32"/>
    </row>
    <row r="52" spans="2:39" ht="20.25">
      <c r="B52" s="23">
        <f t="shared" si="2"/>
        <v>50</v>
      </c>
      <c r="C52" s="22">
        <v>2</v>
      </c>
      <c r="Q52" s="8"/>
      <c r="R52" s="8"/>
      <c r="S52" s="8"/>
      <c r="T52" s="8"/>
      <c r="U52" s="8"/>
      <c r="AI52" s="12"/>
      <c r="AJ52" s="31"/>
      <c r="AK52" s="4"/>
      <c r="AL52" s="32"/>
      <c r="AM52" s="32"/>
    </row>
    <row r="53" spans="2:39" ht="20.25">
      <c r="B53" s="23">
        <f t="shared" si="2"/>
        <v>51</v>
      </c>
      <c r="C53" s="22">
        <v>1</v>
      </c>
      <c r="Q53" s="8"/>
      <c r="R53" s="8"/>
      <c r="S53" s="8"/>
      <c r="T53" s="8"/>
      <c r="U53" s="8"/>
      <c r="AI53" s="12"/>
      <c r="AJ53" s="31"/>
      <c r="AK53" s="4"/>
      <c r="AL53" s="32"/>
      <c r="AM53" s="32"/>
    </row>
    <row r="54" spans="2:39" ht="20.25">
      <c r="B54" s="23">
        <f t="shared" si="2"/>
        <v>52</v>
      </c>
      <c r="C54" s="22">
        <v>9</v>
      </c>
      <c r="Q54" s="8"/>
      <c r="R54" s="8"/>
      <c r="S54" s="8"/>
      <c r="T54" s="8"/>
      <c r="U54" s="8"/>
      <c r="AI54" s="12"/>
      <c r="AJ54" s="31"/>
      <c r="AK54" s="4"/>
      <c r="AL54" s="32"/>
      <c r="AM54" s="32"/>
    </row>
    <row r="55" spans="2:39" ht="20.25">
      <c r="B55" s="23">
        <f t="shared" si="2"/>
        <v>53</v>
      </c>
      <c r="C55" s="22">
        <v>8</v>
      </c>
      <c r="Q55" s="8"/>
      <c r="R55" s="8"/>
      <c r="S55" s="8"/>
      <c r="T55" s="8"/>
      <c r="U55" s="8"/>
      <c r="AI55" s="12"/>
      <c r="AJ55" s="31"/>
      <c r="AK55" s="4"/>
      <c r="AL55" s="32"/>
      <c r="AM55" s="32"/>
    </row>
    <row r="56" spans="2:39" ht="20.25">
      <c r="B56" s="23">
        <f t="shared" si="2"/>
        <v>54</v>
      </c>
      <c r="C56" s="22">
        <v>6</v>
      </c>
      <c r="Q56" s="8"/>
      <c r="R56" s="8"/>
      <c r="S56" s="8"/>
      <c r="T56" s="8"/>
      <c r="U56" s="8"/>
      <c r="AI56" s="12"/>
      <c r="AJ56" s="31"/>
      <c r="AK56" s="4"/>
      <c r="AL56" s="32"/>
      <c r="AM56" s="32"/>
    </row>
    <row r="57" spans="2:39" ht="20.25">
      <c r="B57" s="23">
        <f t="shared" si="2"/>
        <v>55</v>
      </c>
      <c r="C57" s="22">
        <v>7</v>
      </c>
      <c r="Q57" s="8"/>
      <c r="R57" s="8"/>
      <c r="S57" s="8"/>
      <c r="T57" s="8"/>
      <c r="U57" s="8"/>
      <c r="AI57" s="12"/>
      <c r="AJ57" s="31"/>
      <c r="AK57" s="4"/>
      <c r="AL57" s="32"/>
      <c r="AM57" s="32"/>
    </row>
    <row r="58" spans="2:39" ht="20.25">
      <c r="B58" s="23">
        <f t="shared" si="2"/>
        <v>56</v>
      </c>
      <c r="C58" s="22">
        <v>4</v>
      </c>
      <c r="Q58" s="8"/>
      <c r="R58" s="8"/>
      <c r="S58" s="8"/>
      <c r="T58" s="8"/>
      <c r="U58" s="8"/>
      <c r="AI58" s="12"/>
      <c r="AJ58" s="31"/>
      <c r="AK58" s="4"/>
      <c r="AL58" s="32"/>
      <c r="AM58" s="32"/>
    </row>
    <row r="59" spans="2:39" ht="20.25">
      <c r="B59" s="23">
        <f t="shared" si="2"/>
        <v>57</v>
      </c>
      <c r="C59" s="22">
        <v>1</v>
      </c>
      <c r="Q59" s="8"/>
      <c r="R59" s="8"/>
      <c r="S59" s="8"/>
      <c r="T59" s="8"/>
      <c r="U59" s="8"/>
      <c r="AI59" s="12"/>
      <c r="AJ59" s="31"/>
      <c r="AK59" s="4"/>
      <c r="AL59" s="32"/>
      <c r="AM59" s="32"/>
    </row>
    <row r="60" spans="2:39" ht="20.25">
      <c r="B60" s="23">
        <f t="shared" si="2"/>
        <v>58</v>
      </c>
      <c r="C60" s="22">
        <v>2</v>
      </c>
      <c r="Q60" s="8"/>
      <c r="R60" s="8"/>
      <c r="S60" s="8"/>
      <c r="T60" s="8"/>
      <c r="U60" s="8"/>
      <c r="AI60" s="12"/>
      <c r="AJ60" s="31"/>
      <c r="AK60" s="4"/>
      <c r="AL60" s="32"/>
      <c r="AM60" s="32"/>
    </row>
    <row r="61" spans="2:39" ht="20.25">
      <c r="B61" s="23">
        <f t="shared" si="2"/>
        <v>59</v>
      </c>
      <c r="C61" s="22">
        <v>1</v>
      </c>
      <c r="Q61" s="8"/>
      <c r="R61" s="8"/>
      <c r="S61" s="8"/>
      <c r="T61" s="8"/>
      <c r="U61" s="8"/>
      <c r="AI61" s="12"/>
      <c r="AJ61" s="31"/>
      <c r="AK61" s="4"/>
      <c r="AL61" s="32"/>
      <c r="AM61" s="32"/>
    </row>
    <row r="62" spans="2:39" ht="20.25">
      <c r="B62" s="23">
        <f t="shared" si="2"/>
        <v>60</v>
      </c>
      <c r="C62" s="22">
        <v>8</v>
      </c>
      <c r="Q62" s="8"/>
      <c r="R62" s="8"/>
      <c r="S62" s="8"/>
      <c r="T62" s="8"/>
      <c r="U62" s="8"/>
      <c r="AI62" s="12"/>
      <c r="AJ62" s="31"/>
      <c r="AK62" s="4"/>
      <c r="AL62" s="32"/>
      <c r="AM62" s="32"/>
    </row>
    <row r="63" spans="2:39" ht="20.25">
      <c r="B63" s="23">
        <f t="shared" si="2"/>
        <v>61</v>
      </c>
      <c r="C63" s="22">
        <v>6</v>
      </c>
      <c r="Q63" s="8"/>
      <c r="R63" s="8"/>
      <c r="S63" s="8"/>
      <c r="T63" s="8"/>
      <c r="U63" s="8"/>
      <c r="AI63" s="12"/>
      <c r="AJ63" s="31"/>
      <c r="AK63" s="4"/>
      <c r="AL63" s="32"/>
      <c r="AM63" s="32"/>
    </row>
    <row r="64" spans="2:39" ht="20.25">
      <c r="B64" s="23">
        <f t="shared" si="2"/>
        <v>62</v>
      </c>
      <c r="C64" s="22">
        <v>2</v>
      </c>
      <c r="Q64" s="8"/>
      <c r="R64" s="8"/>
      <c r="S64" s="8"/>
      <c r="T64" s="8"/>
      <c r="U64" s="8"/>
      <c r="AI64" s="12"/>
      <c r="AJ64" s="31"/>
      <c r="AK64" s="4"/>
      <c r="AL64" s="32"/>
      <c r="AM64" s="32"/>
    </row>
    <row r="65" spans="2:39" ht="20.25">
      <c r="B65" s="23">
        <f t="shared" si="2"/>
        <v>63</v>
      </c>
      <c r="C65" s="22">
        <v>6</v>
      </c>
      <c r="Q65" s="8"/>
      <c r="R65" s="8"/>
      <c r="S65" s="8"/>
      <c r="T65" s="8"/>
      <c r="U65" s="8"/>
      <c r="AI65" s="12"/>
      <c r="AJ65" s="31"/>
      <c r="AK65" s="4"/>
      <c r="AL65" s="32"/>
      <c r="AM65" s="32"/>
    </row>
    <row r="66" spans="2:39" ht="20.25">
      <c r="B66" s="23">
        <f t="shared" si="2"/>
        <v>64</v>
      </c>
      <c r="C66" s="22">
        <v>7</v>
      </c>
      <c r="Q66" s="8"/>
      <c r="R66" s="8"/>
      <c r="S66" s="8"/>
      <c r="T66" s="8"/>
      <c r="U66" s="8"/>
      <c r="AI66" s="12"/>
      <c r="AJ66" s="31"/>
      <c r="AK66" s="4"/>
      <c r="AL66" s="32"/>
      <c r="AM66" s="32"/>
    </row>
    <row r="67" spans="2:39" ht="20.25">
      <c r="B67" s="23">
        <f t="shared" si="2"/>
        <v>65</v>
      </c>
      <c r="C67" s="22">
        <v>4</v>
      </c>
      <c r="Q67" s="8"/>
      <c r="R67" s="8"/>
      <c r="S67" s="8"/>
      <c r="T67" s="8"/>
      <c r="U67" s="8"/>
      <c r="AI67" s="12"/>
      <c r="AJ67" s="31"/>
      <c r="AK67" s="4"/>
      <c r="AL67" s="32"/>
      <c r="AM67" s="32"/>
    </row>
    <row r="68" spans="2:39" ht="20.25">
      <c r="B68" s="23">
        <f t="shared" si="2"/>
        <v>66</v>
      </c>
      <c r="C68" s="22">
        <v>8</v>
      </c>
      <c r="Q68" s="8"/>
      <c r="R68" s="8"/>
      <c r="S68" s="8"/>
      <c r="T68" s="8"/>
      <c r="U68" s="8"/>
      <c r="AI68" s="12"/>
      <c r="AJ68" s="31"/>
      <c r="AK68" s="4"/>
      <c r="AL68" s="32"/>
      <c r="AM68" s="32"/>
    </row>
    <row r="69" spans="2:39" ht="20.25">
      <c r="B69" s="23">
        <f>B68+1</f>
        <v>67</v>
      </c>
      <c r="C69" s="22">
        <v>7</v>
      </c>
      <c r="Q69" s="8"/>
      <c r="R69" s="8"/>
      <c r="S69" s="8"/>
      <c r="T69" s="8"/>
      <c r="U69" s="8"/>
      <c r="AI69" s="12"/>
      <c r="AJ69" s="31"/>
      <c r="AK69" s="4"/>
      <c r="AL69" s="32"/>
      <c r="AM69" s="32"/>
    </row>
    <row r="70" spans="2:39" ht="20.25">
      <c r="B70" s="23">
        <f>B69+1</f>
        <v>68</v>
      </c>
      <c r="C70" s="22">
        <v>3</v>
      </c>
      <c r="Q70" s="8"/>
      <c r="R70" s="8"/>
      <c r="S70" s="8"/>
      <c r="T70" s="8"/>
      <c r="U70" s="8"/>
      <c r="AI70" s="12"/>
      <c r="AJ70" s="31"/>
      <c r="AK70" s="4"/>
      <c r="AL70" s="32"/>
      <c r="AM70" s="32"/>
    </row>
    <row r="71" spans="2:39" ht="20.25">
      <c r="B71" s="23">
        <f>B70+1</f>
        <v>69</v>
      </c>
      <c r="C71" s="22">
        <v>1</v>
      </c>
      <c r="Q71" s="8"/>
      <c r="R71" s="8"/>
      <c r="S71" s="8"/>
      <c r="T71" s="8"/>
      <c r="U71" s="8"/>
      <c r="AI71" s="12"/>
      <c r="AJ71" s="31"/>
      <c r="AK71" s="4"/>
      <c r="AL71" s="32"/>
      <c r="AM71" s="32"/>
    </row>
    <row r="72" spans="2:39" ht="20.25">
      <c r="B72" s="23">
        <f>B71+1</f>
        <v>70</v>
      </c>
      <c r="C72" s="22">
        <v>9</v>
      </c>
      <c r="Q72" s="8"/>
      <c r="R72" s="8"/>
      <c r="S72" s="8"/>
      <c r="T72" s="8"/>
      <c r="U72" s="8"/>
      <c r="AI72" s="12"/>
      <c r="AJ72" s="31"/>
      <c r="AK72" s="4"/>
      <c r="AL72" s="32"/>
      <c r="AM72" s="32"/>
    </row>
    <row r="73" spans="2:39" ht="20.25">
      <c r="B73" s="23">
        <f>B72+1</f>
        <v>71</v>
      </c>
      <c r="C73" s="22">
        <v>6</v>
      </c>
      <c r="Q73" s="8"/>
      <c r="R73" s="8"/>
      <c r="S73" s="8"/>
      <c r="T73" s="8"/>
      <c r="U73" s="8"/>
      <c r="AJ73" s="4"/>
    </row>
  </sheetData>
  <phoneticPr fontId="15"/>
  <conditionalFormatting sqref="U3:V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F60B6-AC1E-C747-84CD-8A0171318254}">
  <dimension ref="B2:J102"/>
  <sheetViews>
    <sheetView showGridLines="0" zoomScale="75" zoomScaleNormal="55" workbookViewId="0"/>
  </sheetViews>
  <sheetFormatPr defaultColWidth="11" defaultRowHeight="18.75"/>
  <cols>
    <col min="1" max="1" width="7.625" customWidth="1"/>
    <col min="4" max="4" width="12.125" customWidth="1"/>
    <col min="5" max="5" width="4.875" customWidth="1"/>
    <col min="6" max="6" width="6.125" customWidth="1"/>
    <col min="7" max="7" width="5.5" customWidth="1"/>
    <col min="8" max="8" width="9.875" customWidth="1"/>
    <col min="9" max="9" width="10.375" customWidth="1"/>
  </cols>
  <sheetData>
    <row r="2" spans="2:9" ht="20.100000000000001" customHeight="1">
      <c r="B2" s="43" t="s">
        <v>8</v>
      </c>
      <c r="C2" s="43" t="s">
        <v>111</v>
      </c>
      <c r="D2" s="44" t="s">
        <v>112</v>
      </c>
      <c r="E2" s="9"/>
      <c r="F2" s="46" t="s">
        <v>5</v>
      </c>
      <c r="G2" s="45">
        <v>1</v>
      </c>
    </row>
    <row r="3" spans="2:9" ht="20.25">
      <c r="B3" s="19" t="s">
        <v>9</v>
      </c>
      <c r="C3" s="48" t="s">
        <v>113</v>
      </c>
      <c r="D3" s="20">
        <v>16.399999999999999</v>
      </c>
      <c r="E3" s="11"/>
      <c r="F3" s="47" t="s">
        <v>1</v>
      </c>
      <c r="G3" s="45" t="s">
        <v>2</v>
      </c>
      <c r="H3" s="13" t="s">
        <v>6</v>
      </c>
      <c r="I3" s="13" t="s">
        <v>7</v>
      </c>
    </row>
    <row r="4" spans="2:9" ht="20.25">
      <c r="B4" s="19" t="s">
        <v>10</v>
      </c>
      <c r="C4" s="48" t="s">
        <v>113</v>
      </c>
      <c r="D4" s="20">
        <v>12.9</v>
      </c>
      <c r="E4" s="11"/>
      <c r="F4" s="17">
        <v>0</v>
      </c>
      <c r="G4" s="14">
        <f>F4+$G$2</f>
        <v>1</v>
      </c>
      <c r="H4" s="1">
        <f>COUNTIFS($C:$C,"=技術",$D:$D,"&gt;="&amp;$F4,$D:$D,"&lt;"&amp;$G4)</f>
        <v>0</v>
      </c>
      <c r="I4" s="1">
        <f>COUNTIFS($C:$C,"=営業",$D:$D,"&gt;="&amp;$F4,$D:$D,"&lt;"&amp;$G4)</f>
        <v>0</v>
      </c>
    </row>
    <row r="5" spans="2:9" ht="20.25">
      <c r="B5" s="19" t="s">
        <v>11</v>
      </c>
      <c r="C5" s="48" t="s">
        <v>113</v>
      </c>
      <c r="D5" s="20">
        <v>11.6</v>
      </c>
      <c r="E5" s="11"/>
      <c r="F5" s="17">
        <f>F4+$G$2</f>
        <v>1</v>
      </c>
      <c r="G5" s="14">
        <f>F5+$G$2</f>
        <v>2</v>
      </c>
      <c r="H5" s="1">
        <f t="shared" ref="H5:H23" si="0">COUNTIFS($C:$C,"=技術",$D:$D,"&gt;="&amp;$F5,$D:$D,"&lt;"&amp;$G5)</f>
        <v>0</v>
      </c>
      <c r="I5" s="1">
        <f t="shared" ref="I5:I23" si="1">COUNTIFS($C:$C,"=営業",$D:$D,"&gt;="&amp;$F5,$D:$D,"&lt;"&amp;$G5)</f>
        <v>0</v>
      </c>
    </row>
    <row r="6" spans="2:9" ht="20.25">
      <c r="B6" s="19" t="s">
        <v>12</v>
      </c>
      <c r="C6" s="48" t="s">
        <v>113</v>
      </c>
      <c r="D6" s="20">
        <v>17.899999999999999</v>
      </c>
      <c r="E6" s="11"/>
      <c r="F6" s="17">
        <f t="shared" ref="F6:F23" si="2">F5+$G$2</f>
        <v>2</v>
      </c>
      <c r="G6" s="14">
        <f t="shared" ref="G6:G23" si="3">F6+$G$2</f>
        <v>3</v>
      </c>
      <c r="H6" s="1">
        <f t="shared" si="0"/>
        <v>0</v>
      </c>
      <c r="I6" s="1">
        <f t="shared" si="1"/>
        <v>1</v>
      </c>
    </row>
    <row r="7" spans="2:9" ht="20.25">
      <c r="B7" s="19" t="s">
        <v>13</v>
      </c>
      <c r="C7" s="48" t="s">
        <v>113</v>
      </c>
      <c r="D7" s="20">
        <v>13.1</v>
      </c>
      <c r="E7" s="11"/>
      <c r="F7" s="17">
        <f t="shared" si="2"/>
        <v>3</v>
      </c>
      <c r="G7" s="14">
        <f t="shared" si="3"/>
        <v>4</v>
      </c>
      <c r="H7" s="1">
        <f t="shared" si="0"/>
        <v>0</v>
      </c>
      <c r="I7" s="1">
        <f t="shared" si="1"/>
        <v>1</v>
      </c>
    </row>
    <row r="8" spans="2:9" ht="20.25">
      <c r="B8" s="19" t="s">
        <v>14</v>
      </c>
      <c r="C8" s="48" t="s">
        <v>113</v>
      </c>
      <c r="D8" s="20">
        <v>12</v>
      </c>
      <c r="E8" s="11"/>
      <c r="F8" s="17">
        <f t="shared" si="2"/>
        <v>4</v>
      </c>
      <c r="G8" s="14">
        <f t="shared" si="3"/>
        <v>5</v>
      </c>
      <c r="H8" s="1">
        <f t="shared" si="0"/>
        <v>0</v>
      </c>
      <c r="I8" s="1">
        <f t="shared" si="1"/>
        <v>2</v>
      </c>
    </row>
    <row r="9" spans="2:9" ht="20.25">
      <c r="B9" s="19" t="s">
        <v>15</v>
      </c>
      <c r="C9" s="48" t="s">
        <v>113</v>
      </c>
      <c r="D9" s="20">
        <v>15.5</v>
      </c>
      <c r="E9" s="11"/>
      <c r="F9" s="17">
        <f t="shared" si="2"/>
        <v>5</v>
      </c>
      <c r="G9" s="14">
        <f t="shared" si="3"/>
        <v>6</v>
      </c>
      <c r="H9" s="1">
        <f t="shared" si="0"/>
        <v>0</v>
      </c>
      <c r="I9" s="1">
        <f t="shared" si="1"/>
        <v>3</v>
      </c>
    </row>
    <row r="10" spans="2:9" ht="20.25">
      <c r="B10" s="19" t="s">
        <v>16</v>
      </c>
      <c r="C10" s="48" t="s">
        <v>113</v>
      </c>
      <c r="D10" s="20">
        <v>13.4</v>
      </c>
      <c r="E10" s="11"/>
      <c r="F10" s="17">
        <f t="shared" si="2"/>
        <v>6</v>
      </c>
      <c r="G10" s="14">
        <f t="shared" si="3"/>
        <v>7</v>
      </c>
      <c r="H10" s="1">
        <f t="shared" si="0"/>
        <v>0</v>
      </c>
      <c r="I10" s="1">
        <f t="shared" si="1"/>
        <v>3</v>
      </c>
    </row>
    <row r="11" spans="2:9" ht="20.25">
      <c r="B11" s="19" t="s">
        <v>17</v>
      </c>
      <c r="C11" s="48" t="s">
        <v>113</v>
      </c>
      <c r="D11" s="20">
        <v>14.8</v>
      </c>
      <c r="E11" s="11"/>
      <c r="F11" s="17">
        <f t="shared" si="2"/>
        <v>7</v>
      </c>
      <c r="G11" s="14">
        <f t="shared" si="3"/>
        <v>8</v>
      </c>
      <c r="H11" s="1">
        <f t="shared" si="0"/>
        <v>0</v>
      </c>
      <c r="I11" s="1">
        <f t="shared" si="1"/>
        <v>4</v>
      </c>
    </row>
    <row r="12" spans="2:9" ht="20.25">
      <c r="B12" s="19" t="s">
        <v>18</v>
      </c>
      <c r="C12" s="48" t="s">
        <v>113</v>
      </c>
      <c r="D12" s="20">
        <v>13.6</v>
      </c>
      <c r="E12" s="11"/>
      <c r="F12" s="17">
        <f t="shared" si="2"/>
        <v>8</v>
      </c>
      <c r="G12" s="14">
        <f t="shared" si="3"/>
        <v>9</v>
      </c>
      <c r="H12" s="1">
        <f t="shared" si="0"/>
        <v>0</v>
      </c>
      <c r="I12" s="1">
        <f t="shared" si="1"/>
        <v>3</v>
      </c>
    </row>
    <row r="13" spans="2:9" ht="20.25">
      <c r="B13" s="19" t="s">
        <v>19</v>
      </c>
      <c r="C13" s="48" t="s">
        <v>113</v>
      </c>
      <c r="D13" s="20">
        <v>14</v>
      </c>
      <c r="E13" s="11"/>
      <c r="F13" s="17">
        <f t="shared" si="2"/>
        <v>9</v>
      </c>
      <c r="G13" s="14">
        <f t="shared" si="3"/>
        <v>10</v>
      </c>
      <c r="H13" s="1">
        <f t="shared" si="0"/>
        <v>1</v>
      </c>
      <c r="I13" s="1">
        <f t="shared" si="1"/>
        <v>5</v>
      </c>
    </row>
    <row r="14" spans="2:9" ht="20.25">
      <c r="B14" s="19" t="s">
        <v>20</v>
      </c>
      <c r="C14" s="48" t="s">
        <v>113</v>
      </c>
      <c r="D14" s="20">
        <v>18</v>
      </c>
      <c r="E14" s="11"/>
      <c r="F14" s="17">
        <f t="shared" si="2"/>
        <v>10</v>
      </c>
      <c r="G14" s="14">
        <f t="shared" si="3"/>
        <v>11</v>
      </c>
      <c r="H14" s="1">
        <f t="shared" si="0"/>
        <v>1</v>
      </c>
      <c r="I14" s="1">
        <f t="shared" si="1"/>
        <v>2</v>
      </c>
    </row>
    <row r="15" spans="2:9" ht="20.25">
      <c r="B15" s="19" t="s">
        <v>21</v>
      </c>
      <c r="C15" s="48" t="s">
        <v>113</v>
      </c>
      <c r="D15" s="20">
        <v>16.8</v>
      </c>
      <c r="E15" s="11"/>
      <c r="F15" s="17">
        <f t="shared" si="2"/>
        <v>11</v>
      </c>
      <c r="G15" s="14">
        <f t="shared" si="3"/>
        <v>12</v>
      </c>
      <c r="H15" s="1">
        <f t="shared" si="0"/>
        <v>5</v>
      </c>
      <c r="I15" s="1">
        <f t="shared" si="1"/>
        <v>8</v>
      </c>
    </row>
    <row r="16" spans="2:9" ht="20.25">
      <c r="B16" s="19" t="s">
        <v>22</v>
      </c>
      <c r="C16" s="48" t="s">
        <v>113</v>
      </c>
      <c r="D16" s="20">
        <v>15.9</v>
      </c>
      <c r="E16" s="11"/>
      <c r="F16" s="17">
        <f t="shared" si="2"/>
        <v>12</v>
      </c>
      <c r="G16" s="14">
        <f t="shared" si="3"/>
        <v>13</v>
      </c>
      <c r="H16" s="1">
        <f t="shared" si="0"/>
        <v>5</v>
      </c>
      <c r="I16" s="1">
        <f t="shared" si="1"/>
        <v>3</v>
      </c>
    </row>
    <row r="17" spans="2:9" ht="20.25">
      <c r="B17" s="19" t="s">
        <v>23</v>
      </c>
      <c r="C17" s="48" t="s">
        <v>113</v>
      </c>
      <c r="D17" s="20">
        <v>14.4</v>
      </c>
      <c r="E17" s="11"/>
      <c r="F17" s="17">
        <f t="shared" si="2"/>
        <v>13</v>
      </c>
      <c r="G17" s="14">
        <f t="shared" si="3"/>
        <v>14</v>
      </c>
      <c r="H17" s="1">
        <f t="shared" si="0"/>
        <v>8</v>
      </c>
      <c r="I17" s="1">
        <f t="shared" si="1"/>
        <v>5</v>
      </c>
    </row>
    <row r="18" spans="2:9" ht="20.25">
      <c r="B18" s="19" t="s">
        <v>24</v>
      </c>
      <c r="C18" s="48" t="s">
        <v>113</v>
      </c>
      <c r="D18" s="20">
        <v>14</v>
      </c>
      <c r="E18" s="11"/>
      <c r="F18" s="17">
        <f t="shared" si="2"/>
        <v>14</v>
      </c>
      <c r="G18" s="14">
        <f t="shared" si="3"/>
        <v>15</v>
      </c>
      <c r="H18" s="1">
        <f t="shared" si="0"/>
        <v>6</v>
      </c>
      <c r="I18" s="1">
        <f t="shared" si="1"/>
        <v>4</v>
      </c>
    </row>
    <row r="19" spans="2:9" ht="20.25">
      <c r="B19" s="19" t="s">
        <v>25</v>
      </c>
      <c r="C19" s="48" t="s">
        <v>113</v>
      </c>
      <c r="D19" s="20">
        <v>16.5</v>
      </c>
      <c r="E19" s="11"/>
      <c r="F19" s="17">
        <f t="shared" si="2"/>
        <v>15</v>
      </c>
      <c r="G19" s="14">
        <f t="shared" si="3"/>
        <v>16</v>
      </c>
      <c r="H19" s="1">
        <f t="shared" si="0"/>
        <v>9</v>
      </c>
      <c r="I19" s="1">
        <f t="shared" si="1"/>
        <v>4</v>
      </c>
    </row>
    <row r="20" spans="2:9" ht="20.25">
      <c r="B20" s="19" t="s">
        <v>26</v>
      </c>
      <c r="C20" s="48" t="s">
        <v>113</v>
      </c>
      <c r="D20" s="20">
        <v>15.2</v>
      </c>
      <c r="E20" s="11"/>
      <c r="F20" s="17">
        <f t="shared" si="2"/>
        <v>16</v>
      </c>
      <c r="G20" s="14">
        <f t="shared" si="3"/>
        <v>17</v>
      </c>
      <c r="H20" s="1">
        <f t="shared" si="0"/>
        <v>11</v>
      </c>
      <c r="I20" s="1">
        <f t="shared" si="1"/>
        <v>2</v>
      </c>
    </row>
    <row r="21" spans="2:9" ht="20.25">
      <c r="B21" s="19" t="s">
        <v>27</v>
      </c>
      <c r="C21" s="48" t="s">
        <v>113</v>
      </c>
      <c r="D21" s="20">
        <v>17.100000000000001</v>
      </c>
      <c r="E21" s="11"/>
      <c r="F21" s="17">
        <f t="shared" si="2"/>
        <v>17</v>
      </c>
      <c r="G21" s="14">
        <f t="shared" si="3"/>
        <v>18</v>
      </c>
      <c r="H21" s="1">
        <f t="shared" si="0"/>
        <v>3</v>
      </c>
      <c r="I21" s="1">
        <f t="shared" si="1"/>
        <v>0</v>
      </c>
    </row>
    <row r="22" spans="2:9" ht="20.25">
      <c r="B22" s="19" t="s">
        <v>28</v>
      </c>
      <c r="C22" s="48" t="s">
        <v>113</v>
      </c>
      <c r="D22" s="20">
        <v>10.1</v>
      </c>
      <c r="E22" s="11"/>
      <c r="F22" s="17">
        <f t="shared" si="2"/>
        <v>18</v>
      </c>
      <c r="G22" s="14">
        <f t="shared" si="3"/>
        <v>19</v>
      </c>
      <c r="H22" s="1">
        <f t="shared" si="0"/>
        <v>1</v>
      </c>
      <c r="I22" s="1">
        <f t="shared" si="1"/>
        <v>0</v>
      </c>
    </row>
    <row r="23" spans="2:9" ht="20.25">
      <c r="B23" s="19" t="s">
        <v>29</v>
      </c>
      <c r="C23" s="48" t="s">
        <v>113</v>
      </c>
      <c r="D23" s="20">
        <v>16</v>
      </c>
      <c r="E23" s="11"/>
      <c r="F23" s="17">
        <f t="shared" si="2"/>
        <v>19</v>
      </c>
      <c r="G23" s="14">
        <f t="shared" si="3"/>
        <v>20</v>
      </c>
      <c r="H23" s="1">
        <f t="shared" si="0"/>
        <v>0</v>
      </c>
      <c r="I23" s="1">
        <f t="shared" si="1"/>
        <v>0</v>
      </c>
    </row>
    <row r="24" spans="2:9" ht="20.25">
      <c r="B24" s="19" t="s">
        <v>30</v>
      </c>
      <c r="C24" s="48" t="s">
        <v>113</v>
      </c>
      <c r="D24" s="20">
        <v>13.2</v>
      </c>
      <c r="E24" s="11"/>
      <c r="F24" s="10"/>
      <c r="G24" s="2"/>
    </row>
    <row r="25" spans="2:9" ht="20.25">
      <c r="B25" s="19" t="s">
        <v>31</v>
      </c>
      <c r="C25" s="48" t="s">
        <v>113</v>
      </c>
      <c r="D25" s="20">
        <v>13.6</v>
      </c>
      <c r="E25" s="11"/>
      <c r="F25" s="10"/>
      <c r="G25" s="2"/>
    </row>
    <row r="26" spans="2:9" ht="20.25">
      <c r="B26" s="19" t="s">
        <v>32</v>
      </c>
      <c r="C26" s="48" t="s">
        <v>113</v>
      </c>
      <c r="D26" s="20">
        <v>15.8</v>
      </c>
      <c r="E26" s="11"/>
      <c r="F26" s="10"/>
      <c r="G26" s="2"/>
    </row>
    <row r="27" spans="2:9" ht="20.25">
      <c r="B27" s="19" t="s">
        <v>33</v>
      </c>
      <c r="C27" s="48" t="s">
        <v>113</v>
      </c>
      <c r="D27" s="20">
        <v>11.9</v>
      </c>
      <c r="E27" s="11"/>
      <c r="F27" s="10"/>
      <c r="G27" s="2"/>
    </row>
    <row r="28" spans="2:9" ht="20.25">
      <c r="B28" s="19" t="s">
        <v>34</v>
      </c>
      <c r="C28" s="48" t="s">
        <v>113</v>
      </c>
      <c r="D28" s="20">
        <v>11.2</v>
      </c>
      <c r="E28" s="11"/>
      <c r="F28" s="10"/>
      <c r="G28" s="2"/>
    </row>
    <row r="29" spans="2:9" ht="20.25">
      <c r="B29" s="19" t="s">
        <v>35</v>
      </c>
      <c r="C29" s="48" t="s">
        <v>113</v>
      </c>
      <c r="D29" s="20">
        <v>14.7</v>
      </c>
      <c r="E29" s="11"/>
      <c r="F29" s="10"/>
      <c r="G29" s="2"/>
    </row>
    <row r="30" spans="2:9" ht="20.25">
      <c r="B30" s="19" t="s">
        <v>36</v>
      </c>
      <c r="C30" s="48" t="s">
        <v>113</v>
      </c>
      <c r="D30" s="20">
        <v>15.5</v>
      </c>
      <c r="E30" s="11"/>
      <c r="F30" s="10"/>
      <c r="G30" s="2"/>
    </row>
    <row r="31" spans="2:9" ht="20.25">
      <c r="B31" s="19" t="s">
        <v>37</v>
      </c>
      <c r="C31" s="48" t="s">
        <v>113</v>
      </c>
      <c r="D31" s="20">
        <v>16.8</v>
      </c>
      <c r="E31" s="11"/>
      <c r="F31" s="10"/>
      <c r="G31" s="2"/>
    </row>
    <row r="32" spans="2:9" ht="20.25">
      <c r="B32" s="19" t="s">
        <v>38</v>
      </c>
      <c r="C32" s="48" t="s">
        <v>113</v>
      </c>
      <c r="D32" s="20">
        <v>16</v>
      </c>
      <c r="E32" s="11"/>
      <c r="F32" s="10"/>
      <c r="G32" s="2"/>
    </row>
    <row r="33" spans="2:10" ht="20.25">
      <c r="B33" s="19" t="s">
        <v>39</v>
      </c>
      <c r="C33" s="48" t="s">
        <v>113</v>
      </c>
      <c r="D33" s="20">
        <v>16.600000000000001</v>
      </c>
      <c r="E33" s="11"/>
      <c r="F33" s="10"/>
      <c r="G33" s="2"/>
    </row>
    <row r="34" spans="2:10" ht="20.25">
      <c r="B34" s="19" t="s">
        <v>40</v>
      </c>
      <c r="C34" s="48" t="s">
        <v>113</v>
      </c>
      <c r="D34" s="20">
        <v>9.6</v>
      </c>
      <c r="E34" s="11"/>
      <c r="F34" s="10"/>
      <c r="G34" s="2"/>
    </row>
    <row r="35" spans="2:10" ht="20.25">
      <c r="B35" s="19" t="s">
        <v>41</v>
      </c>
      <c r="C35" s="48" t="s">
        <v>113</v>
      </c>
      <c r="D35" s="20">
        <v>12.9</v>
      </c>
      <c r="E35" s="11"/>
      <c r="F35" s="10"/>
      <c r="G35" s="2"/>
    </row>
    <row r="36" spans="2:10" ht="20.25">
      <c r="B36" s="19" t="s">
        <v>42</v>
      </c>
      <c r="C36" s="48" t="s">
        <v>113</v>
      </c>
      <c r="D36" s="20">
        <v>16.399999999999999</v>
      </c>
      <c r="E36" s="11"/>
      <c r="F36" s="10"/>
      <c r="G36" s="2"/>
    </row>
    <row r="37" spans="2:10" ht="20.25">
      <c r="B37" s="19" t="s">
        <v>43</v>
      </c>
      <c r="C37" s="48" t="s">
        <v>113</v>
      </c>
      <c r="D37" s="20">
        <v>17.2</v>
      </c>
      <c r="E37" s="11"/>
      <c r="F37" s="10"/>
      <c r="G37" s="2"/>
    </row>
    <row r="38" spans="2:10" ht="20.25">
      <c r="B38" s="19" t="s">
        <v>44</v>
      </c>
      <c r="C38" s="48" t="s">
        <v>113</v>
      </c>
      <c r="D38" s="20">
        <v>16.2</v>
      </c>
      <c r="E38" s="11"/>
      <c r="F38" s="10"/>
      <c r="G38" s="2"/>
    </row>
    <row r="39" spans="2:10" ht="20.25">
      <c r="B39" s="19" t="s">
        <v>45</v>
      </c>
      <c r="C39" s="48" t="s">
        <v>113</v>
      </c>
      <c r="D39" s="20">
        <v>15</v>
      </c>
      <c r="E39" s="11"/>
      <c r="F39" s="10"/>
      <c r="G39" s="2"/>
    </row>
    <row r="40" spans="2:10" ht="20.25">
      <c r="B40" s="19" t="s">
        <v>46</v>
      </c>
      <c r="C40" s="48" t="s">
        <v>113</v>
      </c>
      <c r="D40" s="20">
        <v>15.4</v>
      </c>
      <c r="E40" s="11"/>
      <c r="F40" s="10"/>
      <c r="G40" s="2"/>
    </row>
    <row r="41" spans="2:10" ht="20.25">
      <c r="B41" s="19" t="s">
        <v>47</v>
      </c>
      <c r="C41" s="48" t="s">
        <v>113</v>
      </c>
      <c r="D41" s="20">
        <v>16.3</v>
      </c>
      <c r="E41" s="11"/>
      <c r="F41" s="10"/>
      <c r="G41" s="2"/>
    </row>
    <row r="42" spans="2:10" ht="20.25">
      <c r="B42" s="19" t="s">
        <v>48</v>
      </c>
      <c r="C42" s="48" t="s">
        <v>113</v>
      </c>
      <c r="D42" s="20">
        <v>12.8</v>
      </c>
      <c r="E42" s="11"/>
      <c r="F42" s="10"/>
      <c r="G42" s="2"/>
    </row>
    <row r="43" spans="2:10" ht="20.25">
      <c r="B43" s="19" t="s">
        <v>49</v>
      </c>
      <c r="C43" s="48" t="s">
        <v>113</v>
      </c>
      <c r="D43" s="20">
        <v>13.2</v>
      </c>
      <c r="E43" s="11"/>
      <c r="F43" s="10"/>
      <c r="G43" s="2"/>
    </row>
    <row r="44" spans="2:10" ht="20.25">
      <c r="B44" s="19" t="s">
        <v>50</v>
      </c>
      <c r="C44" s="48" t="s">
        <v>113</v>
      </c>
      <c r="D44" s="20">
        <v>16</v>
      </c>
      <c r="E44" s="11"/>
      <c r="F44" s="10"/>
      <c r="G44" s="2"/>
    </row>
    <row r="45" spans="2:10" ht="20.25">
      <c r="B45" s="19" t="s">
        <v>51</v>
      </c>
      <c r="C45" s="48" t="s">
        <v>113</v>
      </c>
      <c r="D45" s="20">
        <v>11.6</v>
      </c>
      <c r="E45" s="11"/>
      <c r="F45" s="10"/>
      <c r="G45" s="2"/>
    </row>
    <row r="46" spans="2:10" ht="20.25">
      <c r="B46" s="19" t="s">
        <v>52</v>
      </c>
      <c r="C46" s="48" t="s">
        <v>113</v>
      </c>
      <c r="D46" s="20">
        <v>13.1</v>
      </c>
      <c r="E46" s="11"/>
      <c r="F46" s="10"/>
      <c r="G46" s="2"/>
      <c r="J46" t="s">
        <v>0</v>
      </c>
    </row>
    <row r="47" spans="2:10" ht="20.25">
      <c r="B47" s="19" t="s">
        <v>53</v>
      </c>
      <c r="C47" s="48" t="s">
        <v>113</v>
      </c>
      <c r="D47" s="20">
        <v>11.4</v>
      </c>
      <c r="E47" s="11"/>
      <c r="F47" s="10"/>
      <c r="G47" s="2"/>
    </row>
    <row r="48" spans="2:10" ht="20.25">
      <c r="B48" s="19" t="s">
        <v>54</v>
      </c>
      <c r="C48" s="48" t="s">
        <v>113</v>
      </c>
      <c r="D48" s="20">
        <v>13.6</v>
      </c>
      <c r="E48" s="11"/>
      <c r="F48" s="10"/>
      <c r="G48" s="2"/>
    </row>
    <row r="49" spans="2:7" ht="20.25">
      <c r="B49" s="19" t="s">
        <v>55</v>
      </c>
      <c r="C49" s="48" t="s">
        <v>113</v>
      </c>
      <c r="D49" s="20">
        <v>15.6</v>
      </c>
      <c r="E49" s="11"/>
      <c r="F49" s="10"/>
      <c r="G49" s="2"/>
    </row>
    <row r="50" spans="2:7" ht="20.25">
      <c r="B50" s="19" t="s">
        <v>56</v>
      </c>
      <c r="C50" s="48" t="s">
        <v>113</v>
      </c>
      <c r="D50" s="20">
        <v>15.2</v>
      </c>
      <c r="E50" s="11"/>
      <c r="F50" s="10"/>
      <c r="G50" s="2"/>
    </row>
    <row r="51" spans="2:7" ht="20.25">
      <c r="B51" s="19" t="s">
        <v>57</v>
      </c>
      <c r="C51" s="48" t="s">
        <v>113</v>
      </c>
      <c r="D51" s="20">
        <v>14.8</v>
      </c>
      <c r="E51" s="11"/>
      <c r="F51" s="10"/>
    </row>
    <row r="52" spans="2:7" ht="20.25">
      <c r="B52" s="19" t="s">
        <v>58</v>
      </c>
      <c r="C52" s="48" t="s">
        <v>113</v>
      </c>
      <c r="D52" s="20">
        <v>12.6</v>
      </c>
      <c r="E52" s="11"/>
      <c r="F52" s="10"/>
    </row>
    <row r="53" spans="2:7" ht="20.25">
      <c r="B53" s="19" t="s">
        <v>59</v>
      </c>
      <c r="C53" s="48" t="s">
        <v>114</v>
      </c>
      <c r="D53" s="20">
        <v>8.6999999999999993</v>
      </c>
    </row>
    <row r="54" spans="2:7" ht="20.25">
      <c r="B54" s="19" t="s">
        <v>60</v>
      </c>
      <c r="C54" s="48" t="s">
        <v>114</v>
      </c>
      <c r="D54" s="20">
        <v>13.8</v>
      </c>
    </row>
    <row r="55" spans="2:7" ht="20.25">
      <c r="B55" s="19" t="s">
        <v>61</v>
      </c>
      <c r="C55" s="48" t="s">
        <v>114</v>
      </c>
      <c r="D55" s="20">
        <v>5.5</v>
      </c>
    </row>
    <row r="56" spans="2:7" ht="20.25">
      <c r="B56" s="19" t="s">
        <v>62</v>
      </c>
      <c r="C56" s="48" t="s">
        <v>114</v>
      </c>
      <c r="D56" s="20">
        <v>15.7</v>
      </c>
    </row>
    <row r="57" spans="2:7" ht="20.25">
      <c r="B57" s="19" t="s">
        <v>63</v>
      </c>
      <c r="C57" s="48" t="s">
        <v>114</v>
      </c>
      <c r="D57" s="20">
        <v>11.8</v>
      </c>
    </row>
    <row r="58" spans="2:7" ht="20.25">
      <c r="B58" s="19" t="s">
        <v>64</v>
      </c>
      <c r="C58" s="48" t="s">
        <v>114</v>
      </c>
      <c r="D58" s="20">
        <v>2</v>
      </c>
    </row>
    <row r="59" spans="2:7" ht="20.25">
      <c r="B59" s="19" t="s">
        <v>65</v>
      </c>
      <c r="C59" s="48" t="s">
        <v>114</v>
      </c>
      <c r="D59" s="20">
        <v>7.4</v>
      </c>
    </row>
    <row r="60" spans="2:7" ht="20.25">
      <c r="B60" s="19" t="s">
        <v>66</v>
      </c>
      <c r="C60" s="48" t="s">
        <v>114</v>
      </c>
      <c r="D60" s="20">
        <v>9.1</v>
      </c>
    </row>
    <row r="61" spans="2:7" ht="20.25">
      <c r="B61" s="19" t="s">
        <v>67</v>
      </c>
      <c r="C61" s="48" t="s">
        <v>114</v>
      </c>
      <c r="D61" s="20">
        <v>5.2</v>
      </c>
    </row>
    <row r="62" spans="2:7" ht="20.25">
      <c r="B62" s="19" t="s">
        <v>68</v>
      </c>
      <c r="C62" s="48" t="s">
        <v>114</v>
      </c>
      <c r="D62" s="20">
        <v>4.4000000000000004</v>
      </c>
    </row>
    <row r="63" spans="2:7" ht="20.25">
      <c r="B63" s="19" t="s">
        <v>69</v>
      </c>
      <c r="C63" s="48" t="s">
        <v>114</v>
      </c>
      <c r="D63" s="20">
        <v>7.2</v>
      </c>
    </row>
    <row r="64" spans="2:7" ht="20.25">
      <c r="B64" s="19" t="s">
        <v>70</v>
      </c>
      <c r="C64" s="48" t="s">
        <v>114</v>
      </c>
      <c r="D64" s="20">
        <v>11.6</v>
      </c>
    </row>
    <row r="65" spans="2:4" ht="20.25">
      <c r="B65" s="19" t="s">
        <v>71</v>
      </c>
      <c r="C65" s="48" t="s">
        <v>114</v>
      </c>
      <c r="D65" s="20">
        <v>9.6</v>
      </c>
    </row>
    <row r="66" spans="2:4" ht="20.25">
      <c r="B66" s="19" t="s">
        <v>72</v>
      </c>
      <c r="C66" s="48" t="s">
        <v>114</v>
      </c>
      <c r="D66" s="20">
        <v>8</v>
      </c>
    </row>
    <row r="67" spans="2:4" ht="20.25">
      <c r="B67" s="19" t="s">
        <v>73</v>
      </c>
      <c r="C67" s="48" t="s">
        <v>114</v>
      </c>
      <c r="D67" s="20">
        <v>13.7</v>
      </c>
    </row>
    <row r="68" spans="2:4" ht="20.25">
      <c r="B68" s="19" t="s">
        <v>74</v>
      </c>
      <c r="C68" s="48" t="s">
        <v>114</v>
      </c>
      <c r="D68" s="20">
        <v>12.5</v>
      </c>
    </row>
    <row r="69" spans="2:4" ht="20.25">
      <c r="B69" s="19" t="s">
        <v>75</v>
      </c>
      <c r="C69" s="48" t="s">
        <v>114</v>
      </c>
      <c r="D69" s="20">
        <v>15.4</v>
      </c>
    </row>
    <row r="70" spans="2:4" ht="20.25">
      <c r="B70" s="19" t="s">
        <v>76</v>
      </c>
      <c r="C70" s="48" t="s">
        <v>114</v>
      </c>
      <c r="D70" s="20">
        <v>3.7</v>
      </c>
    </row>
    <row r="71" spans="2:4" ht="20.25">
      <c r="B71" s="19" t="s">
        <v>77</v>
      </c>
      <c r="C71" s="48" t="s">
        <v>114</v>
      </c>
      <c r="D71" s="20">
        <v>13.8</v>
      </c>
    </row>
    <row r="72" spans="2:4" ht="20.25">
      <c r="B72" s="19" t="s">
        <v>78</v>
      </c>
      <c r="C72" s="48" t="s">
        <v>114</v>
      </c>
      <c r="D72" s="20">
        <v>15.3</v>
      </c>
    </row>
    <row r="73" spans="2:4" ht="20.25">
      <c r="B73" s="19" t="s">
        <v>79</v>
      </c>
      <c r="C73" s="48" t="s">
        <v>114</v>
      </c>
      <c r="D73" s="20">
        <v>5</v>
      </c>
    </row>
    <row r="74" spans="2:4" ht="20.25">
      <c r="B74" s="19" t="s">
        <v>80</v>
      </c>
      <c r="C74" s="48" t="s">
        <v>114</v>
      </c>
      <c r="D74" s="20">
        <v>11.7</v>
      </c>
    </row>
    <row r="75" spans="2:4" ht="20.25">
      <c r="B75" s="19" t="s">
        <v>81</v>
      </c>
      <c r="C75" s="48" t="s">
        <v>114</v>
      </c>
      <c r="D75" s="20">
        <v>11.2</v>
      </c>
    </row>
    <row r="76" spans="2:4" ht="20.25">
      <c r="B76" s="19" t="s">
        <v>82</v>
      </c>
      <c r="C76" s="48" t="s">
        <v>114</v>
      </c>
      <c r="D76" s="20">
        <v>9.8000000000000007</v>
      </c>
    </row>
    <row r="77" spans="2:4" ht="20.25">
      <c r="B77" s="19" t="s">
        <v>83</v>
      </c>
      <c r="C77" s="48" t="s">
        <v>114</v>
      </c>
      <c r="D77" s="20">
        <v>14.2</v>
      </c>
    </row>
    <row r="78" spans="2:4" ht="20.25">
      <c r="B78" s="19" t="s">
        <v>84</v>
      </c>
      <c r="C78" s="48" t="s">
        <v>114</v>
      </c>
      <c r="D78" s="20">
        <v>9.4</v>
      </c>
    </row>
    <row r="79" spans="2:4" ht="20.25">
      <c r="B79" s="19" t="s">
        <v>85</v>
      </c>
      <c r="C79" s="48" t="s">
        <v>114</v>
      </c>
      <c r="D79" s="20">
        <v>11.2</v>
      </c>
    </row>
    <row r="80" spans="2:4" ht="20.25">
      <c r="B80" s="19" t="s">
        <v>86</v>
      </c>
      <c r="C80" s="48" t="s">
        <v>114</v>
      </c>
      <c r="D80" s="20">
        <v>16.8</v>
      </c>
    </row>
    <row r="81" spans="2:4" ht="20.25">
      <c r="B81" s="19" t="s">
        <v>87</v>
      </c>
      <c r="C81" s="48" t="s">
        <v>114</v>
      </c>
      <c r="D81" s="20">
        <v>9.6</v>
      </c>
    </row>
    <row r="82" spans="2:4" ht="20.25">
      <c r="B82" s="19" t="s">
        <v>88</v>
      </c>
      <c r="C82" s="48" t="s">
        <v>114</v>
      </c>
      <c r="D82" s="20">
        <v>7.9</v>
      </c>
    </row>
    <row r="83" spans="2:4" ht="20.25">
      <c r="B83" s="19" t="s">
        <v>89</v>
      </c>
      <c r="C83" s="48" t="s">
        <v>114</v>
      </c>
      <c r="D83" s="20">
        <v>15</v>
      </c>
    </row>
    <row r="84" spans="2:4" ht="20.25">
      <c r="B84" s="19" t="s">
        <v>90</v>
      </c>
      <c r="C84" s="48" t="s">
        <v>114</v>
      </c>
      <c r="D84" s="20">
        <v>6</v>
      </c>
    </row>
    <row r="85" spans="2:4" ht="20.25">
      <c r="B85" s="19" t="s">
        <v>91</v>
      </c>
      <c r="C85" s="48" t="s">
        <v>114</v>
      </c>
      <c r="D85" s="20">
        <v>6.8</v>
      </c>
    </row>
    <row r="86" spans="2:4" ht="20.25">
      <c r="B86" s="19" t="s">
        <v>92</v>
      </c>
      <c r="C86" s="48" t="s">
        <v>114</v>
      </c>
      <c r="D86" s="20">
        <v>6.7</v>
      </c>
    </row>
    <row r="87" spans="2:4" ht="20.25">
      <c r="B87" s="19" t="s">
        <v>93</v>
      </c>
      <c r="C87" s="48" t="s">
        <v>114</v>
      </c>
      <c r="D87" s="20">
        <v>12.4</v>
      </c>
    </row>
    <row r="88" spans="2:4" ht="20.25">
      <c r="B88" s="19" t="s">
        <v>94</v>
      </c>
      <c r="C88" s="48" t="s">
        <v>114</v>
      </c>
      <c r="D88" s="20">
        <v>13.9</v>
      </c>
    </row>
    <row r="89" spans="2:4" ht="20.25">
      <c r="B89" s="19" t="s">
        <v>95</v>
      </c>
      <c r="C89" s="48" t="s">
        <v>114</v>
      </c>
      <c r="D89" s="20">
        <v>4.7</v>
      </c>
    </row>
    <row r="90" spans="2:4" ht="20.25">
      <c r="B90" s="19" t="s">
        <v>96</v>
      </c>
      <c r="C90" s="48" t="s">
        <v>114</v>
      </c>
      <c r="D90" s="20">
        <v>11.2</v>
      </c>
    </row>
    <row r="91" spans="2:4" ht="20.25">
      <c r="B91" s="19" t="s">
        <v>97</v>
      </c>
      <c r="C91" s="48" t="s">
        <v>114</v>
      </c>
      <c r="D91" s="20">
        <v>11.8</v>
      </c>
    </row>
    <row r="92" spans="2:4" ht="20.25">
      <c r="B92" s="19" t="s">
        <v>98</v>
      </c>
      <c r="C92" s="48" t="s">
        <v>114</v>
      </c>
      <c r="D92" s="20">
        <v>10.8</v>
      </c>
    </row>
    <row r="93" spans="2:4" ht="20.25">
      <c r="B93" s="19" t="s">
        <v>99</v>
      </c>
      <c r="C93" s="48" t="s">
        <v>114</v>
      </c>
      <c r="D93" s="20">
        <v>11</v>
      </c>
    </row>
    <row r="94" spans="2:4" ht="20.25">
      <c r="B94" s="19" t="s">
        <v>100</v>
      </c>
      <c r="C94" s="48" t="s">
        <v>114</v>
      </c>
      <c r="D94" s="20">
        <v>7.2</v>
      </c>
    </row>
    <row r="95" spans="2:4" ht="20.25">
      <c r="B95" s="19" t="s">
        <v>101</v>
      </c>
      <c r="C95" s="48" t="s">
        <v>114</v>
      </c>
      <c r="D95" s="20">
        <v>13</v>
      </c>
    </row>
    <row r="96" spans="2:4" ht="20.25">
      <c r="B96" s="19" t="s">
        <v>102</v>
      </c>
      <c r="C96" s="48" t="s">
        <v>114</v>
      </c>
      <c r="D96" s="20">
        <v>16.3</v>
      </c>
    </row>
    <row r="97" spans="2:5" ht="20.25">
      <c r="B97" s="19" t="s">
        <v>103</v>
      </c>
      <c r="C97" s="48" t="s">
        <v>114</v>
      </c>
      <c r="D97" s="20">
        <v>14</v>
      </c>
    </row>
    <row r="98" spans="2:5" ht="20.25">
      <c r="B98" s="19" t="s">
        <v>104</v>
      </c>
      <c r="C98" s="48" t="s">
        <v>114</v>
      </c>
      <c r="D98" s="20">
        <v>10.8</v>
      </c>
    </row>
    <row r="99" spans="2:5" ht="20.25">
      <c r="B99" s="19" t="s">
        <v>105</v>
      </c>
      <c r="C99" s="48" t="s">
        <v>114</v>
      </c>
      <c r="D99" s="49">
        <v>14.4</v>
      </c>
      <c r="E99" s="50"/>
    </row>
    <row r="100" spans="2:5" ht="20.25">
      <c r="B100" s="19" t="s">
        <v>106</v>
      </c>
      <c r="C100" s="48" t="s">
        <v>114</v>
      </c>
      <c r="D100" s="20">
        <v>8.8000000000000007</v>
      </c>
    </row>
    <row r="101" spans="2:5" ht="20.25">
      <c r="B101" s="19" t="s">
        <v>107</v>
      </c>
      <c r="C101" s="48" t="s">
        <v>114</v>
      </c>
      <c r="D101" s="20">
        <v>14.8</v>
      </c>
    </row>
    <row r="102" spans="2:5" ht="20.25">
      <c r="B102" s="19" t="s">
        <v>108</v>
      </c>
      <c r="C102" s="48" t="s">
        <v>114</v>
      </c>
      <c r="D102" s="20">
        <v>12</v>
      </c>
    </row>
  </sheetData>
  <phoneticPr fontId="15"/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2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4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5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Props1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3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4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5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CASE9</vt:lpstr>
      <vt:lpstr>CASE10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